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2\MŠ\"/>
    </mc:Choice>
  </mc:AlternateContent>
  <xr:revisionPtr revIDLastSave="0" documentId="8_{D012BFB1-352E-4BE3-9551-B62800A34476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MŠ" sheetId="6" r:id="rId1"/>
    <sheet name="Inštrukcie k PV" sheetId="5" r:id="rId2"/>
  </sheets>
  <definedNames>
    <definedName name="_xlnm.Print_Area" localSheetId="0">'Pracovný výkaz PA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U6" i="6"/>
  <c r="F6" i="6"/>
  <c r="N6" i="6"/>
  <c r="V6" i="6"/>
  <c r="AF5" i="6"/>
  <c r="AF6" i="6" s="1"/>
  <c r="I6" i="6"/>
  <c r="Q6" i="6"/>
  <c r="Y6" i="6"/>
  <c r="M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5A0C0F3-1C37-4D75-9948-4338FD361F81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<sst xmlns="http://schemas.openxmlformats.org/spreadsheetml/2006/main" count="80" uniqueCount="75">
  <si>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</si>
  <si>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</si>
  <si>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</si>
  <si>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</si>
  <si>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</si>
  <si>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</si>
  <si>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</si>
  <si>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</si>
  <si>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</si>
  <si>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</si>
  <si>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</si>
  <si>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</si>
  <si>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</si>
  <si>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</si>
  <si>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</si>
  <si>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</si>
  <si>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</si>
  <si>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</si>
  <si>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</si>
  <si>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</si>
  <si>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</si>
  <si>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</si>
  <si>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</si>
  <si>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</si>
  <si>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</si>
  <si>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</si>
  <si>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</si>
  <si>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</si>
  <si>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</si>
  <si>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</si>
  <si>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</si>
  <si>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</si>
  <si>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</si>
  <si>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</si>
  <si>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</si>
  <si>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</si>
  <si>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</si>
  <si>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</si>
  <si>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</si>
  <si>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</si>
  <si>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</si>
  <si>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</si>
  <si>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</si>
  <si>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</si>
  <si>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</si>
  <si>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</si>
  <si>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</si>
  <si>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</si>
  <si>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</si>
  <si>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</si>
  <si>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</si>
  <si>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</si>
  <si>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</si>
  <si>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</si>
  <si>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</si>
  <si>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</si>
  <si>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</si>
  <si>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</si>
  <si>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</si>
  <si>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</si>
  <si>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</si>
  <si>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</si>
  <si>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</si>
  <si>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</si>
  <si>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</si>
  <si>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</si>
  <si>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</si>
  <si>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</si>
  <si>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</si>
  <si>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</si>
  <si>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MŠ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</si>
  <si>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MŠ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pochádzajúce z marginalizovanej rómskej komunity na prostredie školy a pomáhanie pri prekonávaní bariér, ktoré plynú zo sociálneho znevýhodnenia,
. spoluorganizovanie činnosti dieťaťa počas výchovno-vzdelávacieho procesu v súlade s pokynmi učiteľa,
. vykonávanie pedagogického dozoru počas neprítomnosti učiteľa a prestojov vo výchovno-vzdelávacom procese zameraného na deti z MRK, pomáhanie pri príprave učebných pomôcok,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priame vedenie alebo napomáhanie pri činnostiach voľno časových aktivít (speváckych, hudobných, tanečných, výtvarných, dramatických a iných - vyberte), spoločenské aktivity, športové podujatia a podobne - doplňte názov konkrétneho podujatia,
. komunikácia s rodičmi (zákonnými zástupcami) dieťaťa o procese výchovy a vzdelávania,
. oboznamovanie sa rodinným prostredím dieťaťa,
. účasť na vzdelávacej aktivite  -  doplňte názov vzdelávacej aktivity.</t>
    </r>
  </si>
  <si>
    <t>Národný inštitút vzdelávania a mládeže</t>
  </si>
  <si>
    <t>S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</si>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</sst>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4" fontId="26" fillId="0" borderId="47" xfId="2" applyNumberFormat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35" fillId="12" borderId="2" xfId="2" applyFont="1" applyFill="1" applyBorder="1"/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</row>
    <row r="3" spans="1:34" ht="15.75" thickBot="1" x14ac:dyDescent="0.3">
      <c r="A3" s="121" t="s">
        <v>53</v>
      </c>
      <c r="B3" s="122"/>
      <c r="C3" s="122"/>
      <c r="D3" s="122"/>
      <c r="E3" s="122"/>
      <c r="F3" s="122"/>
      <c r="G3" s="123"/>
      <c r="H3" s="124" t="s">
        <v>52</v>
      </c>
      <c r="I3" s="125"/>
      <c r="J3" s="126"/>
      <c r="K3" s="127"/>
      <c r="L3" s="128"/>
      <c r="M3" s="128"/>
      <c r="N3" s="128"/>
      <c r="O3" s="128"/>
      <c r="P3" s="128"/>
      <c r="Q3" s="128"/>
      <c r="R3" s="128"/>
      <c r="S3" s="128"/>
      <c r="T3" s="128"/>
      <c r="U3" s="129"/>
      <c r="V3" s="130" t="s">
        <v>51</v>
      </c>
      <c r="W3" s="131"/>
      <c r="X3" s="132" t="s">
        <v>2</v>
      </c>
      <c r="Y3" s="133"/>
      <c r="Z3" s="133"/>
      <c r="AA3" s="133"/>
      <c r="AB3" s="133"/>
      <c r="AC3" s="134"/>
      <c r="AD3" s="130" t="s">
        <v>50</v>
      </c>
      <c r="AE3" s="135"/>
      <c r="AF3" s="136">
        <v>2022</v>
      </c>
      <c r="AG3" s="137"/>
      <c r="AH3" s="138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39" t="s">
        <v>48</v>
      </c>
    </row>
    <row r="6" spans="1:34" ht="15.75" thickBot="1" x14ac:dyDescent="0.3">
      <c r="A6" s="141"/>
      <c r="B6" s="142"/>
      <c r="C6" s="28">
        <f t="shared" ref="C6:AD6" si="0">(DATE($AF$3,$AU$24,C5))</f>
        <v>44896</v>
      </c>
      <c r="D6" s="27">
        <f t="shared" si="0"/>
        <v>44897</v>
      </c>
      <c r="E6" s="27">
        <f t="shared" si="0"/>
        <v>44898</v>
      </c>
      <c r="F6" s="27">
        <f t="shared" si="0"/>
        <v>44899</v>
      </c>
      <c r="G6" s="27">
        <f t="shared" si="0"/>
        <v>44900</v>
      </c>
      <c r="H6" s="27">
        <f t="shared" si="0"/>
        <v>44901</v>
      </c>
      <c r="I6" s="27">
        <f t="shared" si="0"/>
        <v>44902</v>
      </c>
      <c r="J6" s="27">
        <f t="shared" si="0"/>
        <v>44903</v>
      </c>
      <c r="K6" s="27">
        <f t="shared" si="0"/>
        <v>44904</v>
      </c>
      <c r="L6" s="27">
        <f t="shared" si="0"/>
        <v>44905</v>
      </c>
      <c r="M6" s="27">
        <f t="shared" si="0"/>
        <v>44906</v>
      </c>
      <c r="N6" s="27">
        <f t="shared" si="0"/>
        <v>44907</v>
      </c>
      <c r="O6" s="27">
        <f t="shared" si="0"/>
        <v>44908</v>
      </c>
      <c r="P6" s="27">
        <f t="shared" si="0"/>
        <v>44909</v>
      </c>
      <c r="Q6" s="27">
        <f t="shared" si="0"/>
        <v>44910</v>
      </c>
      <c r="R6" s="27">
        <f t="shared" si="0"/>
        <v>44911</v>
      </c>
      <c r="S6" s="27">
        <f t="shared" si="0"/>
        <v>44912</v>
      </c>
      <c r="T6" s="27">
        <f t="shared" si="0"/>
        <v>44913</v>
      </c>
      <c r="U6" s="27">
        <f t="shared" si="0"/>
        <v>44914</v>
      </c>
      <c r="V6" s="27">
        <f t="shared" si="0"/>
        <v>44915</v>
      </c>
      <c r="W6" s="27">
        <f t="shared" si="0"/>
        <v>44916</v>
      </c>
      <c r="X6" s="27">
        <f t="shared" si="0"/>
        <v>44917</v>
      </c>
      <c r="Y6" s="27">
        <f t="shared" si="0"/>
        <v>44918</v>
      </c>
      <c r="Z6" s="27">
        <f t="shared" si="0"/>
        <v>44919</v>
      </c>
      <c r="AA6" s="27">
        <f t="shared" si="0"/>
        <v>44920</v>
      </c>
      <c r="AB6" s="27">
        <f t="shared" si="0"/>
        <v>44921</v>
      </c>
      <c r="AC6" s="27">
        <f t="shared" si="0"/>
        <v>44922</v>
      </c>
      <c r="AD6" s="27">
        <f t="shared" si="0"/>
        <v>44923</v>
      </c>
      <c r="AE6" s="27">
        <f>IF(ISERROR(DATE($AF$3,$AU$24,AE5)),"",(DATE($AF$3,$AU$24,AE5)))</f>
        <v>44924</v>
      </c>
      <c r="AF6" s="27">
        <f>IF(ISERROR(DATE($AF$3,$AU$24,AF5)),"",(DATE($AF$3,$AU$24,AF5)))</f>
        <v>44925</v>
      </c>
      <c r="AG6" s="74">
        <f>IF(ISERROR(DATE($AF$3,$AU$24,AG5)),"",(DATE($AF$3,$AU$24,AG5)))</f>
        <v>44926</v>
      </c>
      <c r="AH6" s="140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43" t="s">
        <v>61</v>
      </c>
      <c r="B8" s="144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158" t="s">
        <v>70</v>
      </c>
      <c r="C10" s="44">
        <v>7.5</v>
      </c>
      <c r="D10" s="37">
        <v>7.5</v>
      </c>
      <c r="E10" s="37"/>
      <c r="F10" s="37"/>
      <c r="G10" s="37">
        <v>7.5</v>
      </c>
      <c r="H10" s="37">
        <v>4</v>
      </c>
      <c r="I10" s="37">
        <v>7.5</v>
      </c>
      <c r="J10" s="37">
        <v>7.5</v>
      </c>
      <c r="K10" s="37">
        <v>7.5</v>
      </c>
      <c r="L10" s="37"/>
      <c r="M10" s="37"/>
      <c r="N10" s="37"/>
      <c r="O10" s="37">
        <v>7.5</v>
      </c>
      <c r="P10" s="37">
        <v>7.5</v>
      </c>
      <c r="Q10" s="37">
        <v>7.5</v>
      </c>
      <c r="R10" s="37">
        <v>7.5</v>
      </c>
      <c r="S10" s="37"/>
      <c r="T10" s="37"/>
      <c r="U10" s="37">
        <v>7.5</v>
      </c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/>
      <c r="AD10" s="37"/>
      <c r="AE10" s="37">
        <v>7.5</v>
      </c>
      <c r="AF10" s="37">
        <v>7.5</v>
      </c>
      <c r="AG10" s="37"/>
      <c r="AH10" s="83">
        <f t="shared" ref="AH10:AH16" si="1">SUM(C10:AG10)</f>
        <v>124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45" t="s">
        <v>62</v>
      </c>
      <c r="B12" s="146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45"/>
      <c r="AH13" s="83">
        <f t="shared" si="1"/>
        <v>0</v>
      </c>
    </row>
    <row r="14" spans="1:34" x14ac:dyDescent="0.25">
      <c r="A14" s="147" t="s">
        <v>63</v>
      </c>
      <c r="B14" s="148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79"/>
      <c r="AH14" s="83"/>
    </row>
    <row r="15" spans="1:34" ht="26.25" x14ac:dyDescent="0.25">
      <c r="A15" s="71" t="s">
        <v>60</v>
      </c>
      <c r="B15" s="72"/>
      <c r="C15" s="8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3" t="s">
        <v>59</v>
      </c>
      <c r="B16" s="94" t="s">
        <v>69</v>
      </c>
      <c r="C16" s="70"/>
      <c r="D16" s="45"/>
      <c r="E16" s="45"/>
      <c r="F16" s="45"/>
      <c r="G16" s="45"/>
      <c r="H16" s="45"/>
      <c r="I16" s="45">
        <v>1</v>
      </c>
      <c r="J16" s="45"/>
      <c r="K16" s="45"/>
      <c r="L16" s="45"/>
      <c r="M16" s="45"/>
      <c r="N16" s="45"/>
      <c r="O16" s="45"/>
      <c r="P16" s="45">
        <v>1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/>
      <c r="AD16" s="45"/>
      <c r="AE16" s="45"/>
      <c r="AF16" s="45"/>
      <c r="AG16" s="80"/>
      <c r="AH16" s="84">
        <f t="shared" si="1"/>
        <v>3</v>
      </c>
    </row>
    <row r="17" spans="1:53" ht="15.75" thickBot="1" x14ac:dyDescent="0.3">
      <c r="B17" s="24" t="s">
        <v>45</v>
      </c>
      <c r="C17" s="46">
        <f t="shared" ref="C17:AH17" si="2">SUM(C10:C16)</f>
        <v>7.5</v>
      </c>
      <c r="D17" s="46">
        <f t="shared" si="2"/>
        <v>7.5</v>
      </c>
      <c r="E17" s="46">
        <f t="shared" si="2"/>
        <v>0</v>
      </c>
      <c r="F17" s="46">
        <f t="shared" si="2"/>
        <v>0</v>
      </c>
      <c r="G17" s="46">
        <f t="shared" si="2"/>
        <v>7.5</v>
      </c>
      <c r="H17" s="46">
        <f t="shared" si="2"/>
        <v>4</v>
      </c>
      <c r="I17" s="46">
        <f t="shared" si="2"/>
        <v>8.5</v>
      </c>
      <c r="J17" s="46">
        <f t="shared" si="2"/>
        <v>7.5</v>
      </c>
      <c r="K17" s="46">
        <f t="shared" si="2"/>
        <v>7.5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8.5</v>
      </c>
      <c r="Q17" s="46">
        <f t="shared" si="2"/>
        <v>7.5</v>
      </c>
      <c r="R17" s="46">
        <f t="shared" si="2"/>
        <v>7.5</v>
      </c>
      <c r="S17" s="46">
        <f t="shared" si="2"/>
        <v>0</v>
      </c>
      <c r="T17" s="46">
        <f t="shared" si="2"/>
        <v>0</v>
      </c>
      <c r="U17" s="46">
        <f t="shared" si="2"/>
        <v>7.5</v>
      </c>
      <c r="V17" s="46">
        <f t="shared" si="2"/>
        <v>7.5</v>
      </c>
      <c r="W17" s="46">
        <f t="shared" si="2"/>
        <v>8.5</v>
      </c>
      <c r="X17" s="46">
        <f t="shared" si="2"/>
        <v>7.5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0</v>
      </c>
      <c r="AD17" s="46">
        <f t="shared" si="2"/>
        <v>0</v>
      </c>
      <c r="AE17" s="46">
        <f t="shared" si="2"/>
        <v>7.5</v>
      </c>
      <c r="AF17" s="46">
        <f t="shared" si="2"/>
        <v>7.5</v>
      </c>
      <c r="AG17" s="47">
        <f t="shared" si="2"/>
        <v>0</v>
      </c>
      <c r="AH17" s="47">
        <f t="shared" si="2"/>
        <v>127</v>
      </c>
    </row>
    <row r="18" spans="1:53" x14ac:dyDescent="0.25">
      <c r="A18" s="109" t="s">
        <v>44</v>
      </c>
      <c r="B18" s="109"/>
      <c r="C18" s="90">
        <v>0.3125</v>
      </c>
      <c r="D18" s="90">
        <v>0.3125</v>
      </c>
      <c r="E18" s="90"/>
      <c r="F18" s="90"/>
      <c r="G18" s="90">
        <v>0.3125</v>
      </c>
      <c r="H18" s="90">
        <v>0.3125</v>
      </c>
      <c r="I18" s="90">
        <v>0.3125</v>
      </c>
      <c r="J18" s="90">
        <v>0.3125</v>
      </c>
      <c r="K18" s="90">
        <v>0.3125</v>
      </c>
      <c r="L18" s="90"/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>
        <v>0.3125</v>
      </c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/>
      <c r="AD18" s="90"/>
      <c r="AE18" s="90">
        <v>0.3125</v>
      </c>
      <c r="AF18" s="90">
        <v>0.3125</v>
      </c>
      <c r="AG18" s="90"/>
      <c r="AH18" s="38"/>
    </row>
    <row r="19" spans="1:53" x14ac:dyDescent="0.25">
      <c r="A19" s="110" t="s">
        <v>43</v>
      </c>
      <c r="B19" s="110"/>
      <c r="C19" s="90">
        <v>0.64583333333333337</v>
      </c>
      <c r="D19" s="90">
        <v>0.64583333333333337</v>
      </c>
      <c r="E19" s="90"/>
      <c r="F19" s="90"/>
      <c r="G19" s="90">
        <v>0.64583333333333337</v>
      </c>
      <c r="H19" s="90">
        <v>0.64583333333333337</v>
      </c>
      <c r="I19" s="90">
        <v>0.72916666666666663</v>
      </c>
      <c r="J19" s="90">
        <v>0.64583333333333337</v>
      </c>
      <c r="K19" s="90">
        <v>0.64583333333333337</v>
      </c>
      <c r="L19" s="90"/>
      <c r="M19" s="90"/>
      <c r="N19" s="90"/>
      <c r="O19" s="90">
        <v>0.64583333333333337</v>
      </c>
      <c r="P19" s="90">
        <v>0.72916666666666663</v>
      </c>
      <c r="Q19" s="90">
        <v>0.64583333333333337</v>
      </c>
      <c r="R19" s="90">
        <v>0.64583333333333337</v>
      </c>
      <c r="S19" s="90"/>
      <c r="T19" s="90"/>
      <c r="U19" s="90">
        <v>0.64583333333333337</v>
      </c>
      <c r="V19" s="90">
        <v>0.64583333333333337</v>
      </c>
      <c r="W19" s="90">
        <v>0.72916666666666663</v>
      </c>
      <c r="X19" s="90">
        <v>0.64583333333333337</v>
      </c>
      <c r="Y19" s="90"/>
      <c r="Z19" s="90"/>
      <c r="AA19" s="90"/>
      <c r="AB19" s="90"/>
      <c r="AC19" s="90"/>
      <c r="AD19" s="90"/>
      <c r="AE19" s="90">
        <v>0.64583333333333337</v>
      </c>
      <c r="AF19" s="90">
        <v>0.64583333333333337</v>
      </c>
      <c r="AG19" s="90"/>
      <c r="AH19" s="39"/>
    </row>
    <row r="20" spans="1:53" x14ac:dyDescent="0.25">
      <c r="A20" s="111" t="s">
        <v>42</v>
      </c>
      <c r="B20" s="111"/>
      <c r="C20" s="48">
        <f>C19-C18</f>
        <v>0.33333333333333337</v>
      </c>
      <c r="D20" s="48">
        <f t="shared" ref="D20:AG20" si="3">D19-D18</f>
        <v>0.33333333333333337</v>
      </c>
      <c r="E20" s="48">
        <f>E19-E18</f>
        <v>0</v>
      </c>
      <c r="F20" s="48">
        <f>F19-F18</f>
        <v>0</v>
      </c>
      <c r="G20" s="48">
        <f t="shared" si="3"/>
        <v>0.33333333333333337</v>
      </c>
      <c r="H20" s="48">
        <f t="shared" si="3"/>
        <v>0.33333333333333337</v>
      </c>
      <c r="I20" s="48">
        <f t="shared" si="3"/>
        <v>0.41666666666666663</v>
      </c>
      <c r="J20" s="48">
        <f t="shared" si="3"/>
        <v>0.33333333333333337</v>
      </c>
      <c r="K20" s="48">
        <f t="shared" si="3"/>
        <v>0.33333333333333337</v>
      </c>
      <c r="L20" s="48">
        <f t="shared" si="3"/>
        <v>0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0.41666666666666663</v>
      </c>
      <c r="Q20" s="48">
        <f t="shared" si="3"/>
        <v>0.33333333333333337</v>
      </c>
      <c r="R20" s="48">
        <f t="shared" si="3"/>
        <v>0.33333333333333337</v>
      </c>
      <c r="S20" s="48">
        <f t="shared" si="3"/>
        <v>0</v>
      </c>
      <c r="T20" s="48">
        <f t="shared" si="3"/>
        <v>0</v>
      </c>
      <c r="U20" s="48">
        <f t="shared" si="3"/>
        <v>0.33333333333333337</v>
      </c>
      <c r="V20" s="48">
        <f t="shared" si="3"/>
        <v>0.33333333333333337</v>
      </c>
      <c r="W20" s="48">
        <f t="shared" si="3"/>
        <v>0.41666666666666663</v>
      </c>
      <c r="X20" s="48">
        <f t="shared" si="3"/>
        <v>0.33333333333333337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</v>
      </c>
      <c r="AD20" s="48">
        <f t="shared" si="3"/>
        <v>0</v>
      </c>
      <c r="AE20" s="48">
        <f t="shared" si="3"/>
        <v>0.33333333333333337</v>
      </c>
      <c r="AF20" s="48">
        <f t="shared" si="3"/>
        <v>0.33333333333333337</v>
      </c>
      <c r="AG20" s="48">
        <f t="shared" si="3"/>
        <v>0</v>
      </c>
      <c r="AH20" s="40"/>
    </row>
    <row r="21" spans="1:53" x14ac:dyDescent="0.25">
      <c r="A21" s="112" t="s">
        <v>54</v>
      </c>
      <c r="B21" s="111"/>
      <c r="C21" s="52">
        <f>(C20-INT(C20))*24</f>
        <v>8</v>
      </c>
      <c r="D21" s="52">
        <f>(D20-INT(D20))*24</f>
        <v>8</v>
      </c>
      <c r="E21" s="52">
        <f t="shared" ref="E21:AG21" si="4">(E20-INT(E20))*24</f>
        <v>0</v>
      </c>
      <c r="F21" s="52">
        <f t="shared" si="4"/>
        <v>0</v>
      </c>
      <c r="G21" s="52">
        <f>(G20-INT(G20))*24</f>
        <v>8</v>
      </c>
      <c r="H21" s="52">
        <f t="shared" si="4"/>
        <v>8</v>
      </c>
      <c r="I21" s="52">
        <f t="shared" si="4"/>
        <v>10</v>
      </c>
      <c r="J21" s="52">
        <f t="shared" si="4"/>
        <v>8</v>
      </c>
      <c r="K21" s="52">
        <f t="shared" si="4"/>
        <v>8</v>
      </c>
      <c r="L21" s="52">
        <f t="shared" si="4"/>
        <v>0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10</v>
      </c>
      <c r="Q21" s="52">
        <f t="shared" si="4"/>
        <v>8</v>
      </c>
      <c r="R21" s="52">
        <f t="shared" si="4"/>
        <v>8</v>
      </c>
      <c r="S21" s="52">
        <f t="shared" si="4"/>
        <v>0</v>
      </c>
      <c r="T21" s="52">
        <f t="shared" si="4"/>
        <v>0</v>
      </c>
      <c r="U21" s="52">
        <f t="shared" si="4"/>
        <v>8</v>
      </c>
      <c r="V21" s="52">
        <f t="shared" si="4"/>
        <v>8</v>
      </c>
      <c r="W21" s="52">
        <f t="shared" si="4"/>
        <v>10</v>
      </c>
      <c r="X21" s="52">
        <f t="shared" si="4"/>
        <v>8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0</v>
      </c>
      <c r="AD21" s="52">
        <f t="shared" si="4"/>
        <v>0</v>
      </c>
      <c r="AE21" s="52">
        <f t="shared" si="4"/>
        <v>8</v>
      </c>
      <c r="AF21" s="52">
        <f t="shared" si="4"/>
        <v>8</v>
      </c>
      <c r="AG21" s="48">
        <f t="shared" si="4"/>
        <v>0</v>
      </c>
      <c r="AH21" s="40"/>
    </row>
    <row r="22" spans="1:53" x14ac:dyDescent="0.25">
      <c r="A22" s="67" t="s">
        <v>41</v>
      </c>
      <c r="B22" s="67"/>
      <c r="C22" s="51"/>
      <c r="D22" s="49"/>
      <c r="E22" s="159"/>
      <c r="F22" s="159"/>
      <c r="G22" s="89"/>
      <c r="H22" s="159" t="s">
        <v>74</v>
      </c>
      <c r="I22" s="159"/>
      <c r="J22" s="159"/>
      <c r="K22" s="51"/>
      <c r="L22" s="159"/>
      <c r="M22" s="51"/>
      <c r="N22" s="51" t="s">
        <v>68</v>
      </c>
      <c r="O22" s="159"/>
      <c r="P22" s="51"/>
      <c r="Q22" s="159"/>
      <c r="R22" s="159"/>
      <c r="S22" s="51"/>
      <c r="T22" s="159"/>
      <c r="U22" s="51"/>
      <c r="V22" s="89"/>
      <c r="W22" s="49"/>
      <c r="X22" s="159"/>
      <c r="Y22" s="51" t="s">
        <v>67</v>
      </c>
      <c r="Z22" s="159" t="s">
        <v>73</v>
      </c>
      <c r="AA22" s="51" t="s">
        <v>73</v>
      </c>
      <c r="AB22" s="51" t="s">
        <v>73</v>
      </c>
      <c r="AC22" s="159" t="s">
        <v>67</v>
      </c>
      <c r="AD22" s="159" t="s">
        <v>67</v>
      </c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3" t="s">
        <v>40</v>
      </c>
      <c r="B24" s="114"/>
      <c r="K24" s="117" t="s">
        <v>55</v>
      </c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9"/>
      <c r="AS24" s="1">
        <v>2016</v>
      </c>
      <c r="AU24" s="1">
        <f>MONTH(DATEVALUE(X3&amp;" 1"))</f>
        <v>12</v>
      </c>
      <c r="AV24" s="95" t="s">
        <v>39</v>
      </c>
      <c r="AW24" s="96"/>
      <c r="AX24" s="96"/>
      <c r="AY24" s="96"/>
      <c r="AZ24" s="97"/>
      <c r="BA24" s="7">
        <f>DATE($AF$3,1,1)</f>
        <v>44562</v>
      </c>
    </row>
    <row r="25" spans="1:53" ht="15.75" customHeight="1" thickBot="1" x14ac:dyDescent="0.3">
      <c r="A25" s="115"/>
      <c r="B25" s="116"/>
      <c r="K25" s="98" t="s">
        <v>71</v>
      </c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00"/>
      <c r="AS25" s="1">
        <v>2017</v>
      </c>
      <c r="AV25" s="95" t="s">
        <v>38</v>
      </c>
      <c r="AW25" s="96"/>
      <c r="AX25" s="96"/>
      <c r="AY25" s="96"/>
      <c r="AZ25" s="97"/>
      <c r="BA25" s="7">
        <f>DATE($AF$3,1,6)</f>
        <v>44567</v>
      </c>
    </row>
    <row r="26" spans="1:53" ht="21" customHeight="1" x14ac:dyDescent="0.25">
      <c r="A26" s="22" t="s">
        <v>37</v>
      </c>
      <c r="B26" s="21">
        <v>124</v>
      </c>
      <c r="K26" s="101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3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44666</v>
      </c>
    </row>
    <row r="27" spans="1:53" x14ac:dyDescent="0.25">
      <c r="A27" s="19" t="s">
        <v>35</v>
      </c>
      <c r="B27" s="20">
        <v>7.5</v>
      </c>
      <c r="K27" s="101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3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44669</v>
      </c>
    </row>
    <row r="28" spans="1:53" x14ac:dyDescent="0.25">
      <c r="A28" s="19" t="s">
        <v>33</v>
      </c>
      <c r="B28" s="20">
        <v>22.5</v>
      </c>
      <c r="K28" s="101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3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44682</v>
      </c>
    </row>
    <row r="29" spans="1:53" x14ac:dyDescent="0.25">
      <c r="A29" s="19" t="s">
        <v>0</v>
      </c>
      <c r="B29" s="20">
        <v>11</v>
      </c>
      <c r="K29" s="101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3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44689</v>
      </c>
    </row>
    <row r="30" spans="1:53" x14ac:dyDescent="0.25">
      <c r="A30" s="19" t="s">
        <v>30</v>
      </c>
      <c r="B30" s="20">
        <v>0</v>
      </c>
      <c r="K30" s="101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44747</v>
      </c>
    </row>
    <row r="31" spans="1:53" x14ac:dyDescent="0.25">
      <c r="A31" s="19" t="s">
        <v>28</v>
      </c>
      <c r="B31" s="20">
        <v>0</v>
      </c>
      <c r="K31" s="101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3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44802</v>
      </c>
    </row>
    <row r="32" spans="1:53" x14ac:dyDescent="0.25">
      <c r="A32" s="19" t="s">
        <v>26</v>
      </c>
      <c r="B32" s="91">
        <v>0</v>
      </c>
      <c r="K32" s="101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3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44805</v>
      </c>
    </row>
    <row r="33" spans="1:53" ht="15.75" thickBot="1" x14ac:dyDescent="0.3">
      <c r="A33" s="18" t="s">
        <v>23</v>
      </c>
      <c r="B33" s="92">
        <v>0</v>
      </c>
      <c r="K33" s="101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3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44819</v>
      </c>
    </row>
    <row r="34" spans="1:53" ht="15.75" thickBot="1" x14ac:dyDescent="0.3">
      <c r="A34" s="17" t="s">
        <v>20</v>
      </c>
      <c r="B34" s="16">
        <f>SUM(B26:B33)</f>
        <v>165</v>
      </c>
      <c r="K34" s="101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3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44866</v>
      </c>
    </row>
    <row r="35" spans="1:53" ht="21" customHeight="1" x14ac:dyDescent="0.25">
      <c r="A35" s="15" t="s">
        <v>1</v>
      </c>
      <c r="B35" s="50">
        <v>44928</v>
      </c>
      <c r="K35" s="101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3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44882</v>
      </c>
    </row>
    <row r="36" spans="1:53" ht="76.150000000000006" customHeight="1" thickBot="1" x14ac:dyDescent="0.3">
      <c r="A36" s="14" t="s">
        <v>15</v>
      </c>
      <c r="B36" s="13"/>
      <c r="K36" s="104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6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44919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44920</v>
      </c>
    </row>
    <row r="38" spans="1:53" ht="100.5" customHeight="1" thickBot="1" x14ac:dyDescent="0.3">
      <c r="A38" s="11" t="s">
        <v>10</v>
      </c>
      <c r="B38" s="107" t="s">
        <v>9</v>
      </c>
      <c r="C38" s="107"/>
      <c r="D38" s="107"/>
      <c r="E38" s="10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7" priority="38" operator="greaterThan">
      <formula>12</formula>
    </cfRule>
  </conditionalFormatting>
  <conditionalFormatting sqref="C23:AG23 AH20:AH21">
    <cfRule type="cellIs" dxfId="16" priority="37" operator="greaterThan">
      <formula>12</formula>
    </cfRule>
  </conditionalFormatting>
  <conditionalFormatting sqref="C5:AG6">
    <cfRule type="expression" dxfId="15" priority="39">
      <formula>OR(WEEKDAY(C$6,2)=6,WEEKDAY(C$6,2)=7)</formula>
    </cfRule>
    <cfRule type="expression" dxfId="14" priority="40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5A149F72-E7A8-49C5-9FF1-1F7ED429A52A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9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1"/>
    </row>
    <row r="2" spans="1:12" x14ac:dyDescent="0.2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4"/>
    </row>
    <row r="3" spans="1:12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2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4"/>
    </row>
    <row r="5" spans="1:12" x14ac:dyDescent="0.2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4"/>
    </row>
    <row r="6" spans="1:12" x14ac:dyDescent="0.25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1:12" x14ac:dyDescent="0.2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1:12" x14ac:dyDescent="0.2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</row>
    <row r="9" spans="1:12" x14ac:dyDescent="0.25">
      <c r="A9" s="15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</row>
    <row r="10" spans="1:12" x14ac:dyDescent="0.25">
      <c r="A10" s="152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4"/>
    </row>
    <row r="11" spans="1:12" x14ac:dyDescent="0.25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4"/>
    </row>
    <row r="12" spans="1:12" x14ac:dyDescent="0.2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4"/>
    </row>
    <row r="13" spans="1:12" x14ac:dyDescent="0.25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4"/>
    </row>
    <row r="14" spans="1:12" x14ac:dyDescent="0.25">
      <c r="A14" s="152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4"/>
    </row>
    <row r="15" spans="1:12" x14ac:dyDescent="0.25">
      <c r="A15" s="152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4"/>
    </row>
    <row r="16" spans="1:12" x14ac:dyDescent="0.25">
      <c r="A16" s="152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4"/>
    </row>
    <row r="17" spans="1:12" x14ac:dyDescent="0.25">
      <c r="A17" s="152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4"/>
    </row>
    <row r="18" spans="1:12" x14ac:dyDescent="0.25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4"/>
    </row>
    <row r="19" spans="1:12" x14ac:dyDescent="0.25">
      <c r="A19" s="152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4"/>
    </row>
    <row r="20" spans="1:12" x14ac:dyDescent="0.25">
      <c r="A20" s="152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4"/>
    </row>
    <row r="21" spans="1:12" x14ac:dyDescent="0.25">
      <c r="A21" s="152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4"/>
    </row>
    <row r="22" spans="1:12" x14ac:dyDescent="0.25">
      <c r="A22" s="152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4"/>
    </row>
    <row r="23" spans="1:12" x14ac:dyDescent="0.2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4"/>
    </row>
    <row r="24" spans="1:12" x14ac:dyDescent="0.25">
      <c r="A24" s="15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4"/>
    </row>
    <row r="25" spans="1:12" x14ac:dyDescent="0.25">
      <c r="A25" s="152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4"/>
    </row>
    <row r="26" spans="1:12" ht="193.5" customHeight="1" x14ac:dyDescent="0.25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7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MŠ</vt:lpstr>
      <vt:lpstr>Inštrukcie k PV</vt:lpstr>
      <vt:lpstr>'Pracovný výkaz PA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2022-11-22T09:04:54Z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