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MŠ\"/>
    </mc:Choice>
  </mc:AlternateContent>
  <xr:revisionPtr revIDLastSave="0" documentId="8_{D012BFB1-352E-4BE3-9551-B62800A34476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5A0C0F3-1C37-4D75-9948-4338FD361F81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<sst xmlns="http://schemas.openxmlformats.org/spreadsheetml/2006/main" count="80" uniqueCount="75">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</sst>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4" fontId="26" fillId="0" borderId="47" xfId="2" applyNumberFormat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35" fillId="12" borderId="2" xfId="2" applyFont="1" applyFill="1" applyBorder="1"/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15.75" thickBot="1" x14ac:dyDescent="0.3">
      <c r="A3" s="121" t="s">
        <v>53</v>
      </c>
      <c r="B3" s="122"/>
      <c r="C3" s="122"/>
      <c r="D3" s="122"/>
      <c r="E3" s="122"/>
      <c r="F3" s="122"/>
      <c r="G3" s="123"/>
      <c r="H3" s="124" t="s">
        <v>52</v>
      </c>
      <c r="I3" s="125"/>
      <c r="J3" s="126"/>
      <c r="K3" s="127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30" t="s">
        <v>51</v>
      </c>
      <c r="W3" s="131"/>
      <c r="X3" s="132" t="s">
        <v>2</v>
      </c>
      <c r="Y3" s="133"/>
      <c r="Z3" s="133"/>
      <c r="AA3" s="133"/>
      <c r="AB3" s="133"/>
      <c r="AC3" s="134"/>
      <c r="AD3" s="130" t="s">
        <v>50</v>
      </c>
      <c r="AE3" s="135"/>
      <c r="AF3" s="136">
        <v>2022</v>
      </c>
      <c r="AG3" s="137"/>
      <c r="AH3" s="138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39" t="s">
        <v>48</v>
      </c>
    </row>
    <row r="6" spans="1:34" ht="15.75" thickBot="1" x14ac:dyDescent="0.3">
      <c r="A6" s="141"/>
      <c r="B6" s="142"/>
      <c r="C6" s="28">
        <f t="shared" ref="C6:AD6" si="0">(DATE($AF$3,$AU$24,C5))</f>
        <v>44896</v>
      </c>
      <c r="D6" s="27">
        <f t="shared" si="0"/>
        <v>44897</v>
      </c>
      <c r="E6" s="27">
        <f t="shared" si="0"/>
        <v>44898</v>
      </c>
      <c r="F6" s="27">
        <f t="shared" si="0"/>
        <v>44899</v>
      </c>
      <c r="G6" s="27">
        <f t="shared" si="0"/>
        <v>44900</v>
      </c>
      <c r="H6" s="27">
        <f t="shared" si="0"/>
        <v>44901</v>
      </c>
      <c r="I6" s="27">
        <f t="shared" si="0"/>
        <v>44902</v>
      </c>
      <c r="J6" s="27">
        <f t="shared" si="0"/>
        <v>44903</v>
      </c>
      <c r="K6" s="27">
        <f t="shared" si="0"/>
        <v>44904</v>
      </c>
      <c r="L6" s="27">
        <f t="shared" si="0"/>
        <v>44905</v>
      </c>
      <c r="M6" s="27">
        <f t="shared" si="0"/>
        <v>44906</v>
      </c>
      <c r="N6" s="27">
        <f t="shared" si="0"/>
        <v>44907</v>
      </c>
      <c r="O6" s="27">
        <f t="shared" si="0"/>
        <v>44908</v>
      </c>
      <c r="P6" s="27">
        <f t="shared" si="0"/>
        <v>44909</v>
      </c>
      <c r="Q6" s="27">
        <f t="shared" si="0"/>
        <v>44910</v>
      </c>
      <c r="R6" s="27">
        <f t="shared" si="0"/>
        <v>44911</v>
      </c>
      <c r="S6" s="27">
        <f t="shared" si="0"/>
        <v>44912</v>
      </c>
      <c r="T6" s="27">
        <f t="shared" si="0"/>
        <v>44913</v>
      </c>
      <c r="U6" s="27">
        <f t="shared" si="0"/>
        <v>44914</v>
      </c>
      <c r="V6" s="27">
        <f t="shared" si="0"/>
        <v>44915</v>
      </c>
      <c r="W6" s="27">
        <f t="shared" si="0"/>
        <v>44916</v>
      </c>
      <c r="X6" s="27">
        <f t="shared" si="0"/>
        <v>44917</v>
      </c>
      <c r="Y6" s="27">
        <f t="shared" si="0"/>
        <v>44918</v>
      </c>
      <c r="Z6" s="27">
        <f t="shared" si="0"/>
        <v>44919</v>
      </c>
      <c r="AA6" s="27">
        <f t="shared" si="0"/>
        <v>44920</v>
      </c>
      <c r="AB6" s="27">
        <f t="shared" si="0"/>
        <v>44921</v>
      </c>
      <c r="AC6" s="27">
        <f t="shared" si="0"/>
        <v>44922</v>
      </c>
      <c r="AD6" s="27">
        <f t="shared" si="0"/>
        <v>44923</v>
      </c>
      <c r="AE6" s="27">
        <f>IF(ISERROR(DATE($AF$3,$AU$24,AE5)),"",(DATE($AF$3,$AU$24,AE5)))</f>
        <v>44924</v>
      </c>
      <c r="AF6" s="27">
        <f>IF(ISERROR(DATE($AF$3,$AU$24,AF5)),"",(DATE($AF$3,$AU$24,AF5)))</f>
        <v>44925</v>
      </c>
      <c r="AG6" s="74">
        <f>IF(ISERROR(DATE($AF$3,$AU$24,AG5)),"",(DATE($AF$3,$AU$24,AG5)))</f>
        <v>44926</v>
      </c>
      <c r="AH6" s="140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43" t="s">
        <v>61</v>
      </c>
      <c r="B8" s="144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158" t="s">
        <v>70</v>
      </c>
      <c r="C10" s="44">
        <v>7.5</v>
      </c>
      <c r="D10" s="37">
        <v>7.5</v>
      </c>
      <c r="E10" s="37"/>
      <c r="F10" s="37"/>
      <c r="G10" s="37">
        <v>7.5</v>
      </c>
      <c r="H10" s="37">
        <v>4</v>
      </c>
      <c r="I10" s="37">
        <v>7.5</v>
      </c>
      <c r="J10" s="37">
        <v>7.5</v>
      </c>
      <c r="K10" s="37">
        <v>7.5</v>
      </c>
      <c r="L10" s="37"/>
      <c r="M10" s="37"/>
      <c r="N10" s="37"/>
      <c r="O10" s="37">
        <v>7.5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/>
      <c r="AD10" s="37"/>
      <c r="AE10" s="37">
        <v>7.5</v>
      </c>
      <c r="AF10" s="37">
        <v>7.5</v>
      </c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45" t="s">
        <v>62</v>
      </c>
      <c r="B12" s="146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47" t="s">
        <v>63</v>
      </c>
      <c r="B14" s="148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8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3" t="s">
        <v>59</v>
      </c>
      <c r="B16" s="94" t="s">
        <v>69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3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7.5</v>
      </c>
      <c r="H17" s="46">
        <f t="shared" si="2"/>
        <v>4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127</v>
      </c>
    </row>
    <row r="18" spans="1:53" x14ac:dyDescent="0.25">
      <c r="A18" s="109" t="s">
        <v>44</v>
      </c>
      <c r="B18" s="109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38"/>
    </row>
    <row r="19" spans="1:53" x14ac:dyDescent="0.25">
      <c r="A19" s="110" t="s">
        <v>43</v>
      </c>
      <c r="B19" s="110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39"/>
    </row>
    <row r="20" spans="1:53" x14ac:dyDescent="0.25">
      <c r="A20" s="111" t="s">
        <v>42</v>
      </c>
      <c r="B20" s="111"/>
      <c r="C20" s="48">
        <f>C19-C18</f>
        <v>0.33333333333333337</v>
      </c>
      <c r="D20" s="48">
        <f t="shared" ref="D20:AG20" si="3">D19-D18</f>
        <v>0.33333333333333337</v>
      </c>
      <c r="E20" s="48">
        <f>E19-E18</f>
        <v>0</v>
      </c>
      <c r="F20" s="48">
        <f>F19-F18</f>
        <v>0</v>
      </c>
      <c r="G20" s="48">
        <f t="shared" si="3"/>
        <v>0.33333333333333337</v>
      </c>
      <c r="H20" s="48">
        <f t="shared" si="3"/>
        <v>0.33333333333333337</v>
      </c>
      <c r="I20" s="48">
        <f t="shared" si="3"/>
        <v>0.41666666666666663</v>
      </c>
      <c r="J20" s="48">
        <f t="shared" si="3"/>
        <v>0.33333333333333337</v>
      </c>
      <c r="K20" s="48">
        <f t="shared" si="3"/>
        <v>0.33333333333333337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0.41666666666666663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0.33333333333333337</v>
      </c>
      <c r="V20" s="48">
        <f t="shared" si="3"/>
        <v>0.33333333333333337</v>
      </c>
      <c r="W20" s="48">
        <f t="shared" si="3"/>
        <v>0.41666666666666663</v>
      </c>
      <c r="X20" s="48">
        <f t="shared" si="3"/>
        <v>0.33333333333333337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</v>
      </c>
      <c r="AH20" s="40"/>
    </row>
    <row r="21" spans="1:53" x14ac:dyDescent="0.25">
      <c r="A21" s="112" t="s">
        <v>54</v>
      </c>
      <c r="B21" s="111"/>
      <c r="C21" s="52">
        <f>(C20-INT(C20))*24</f>
        <v>8</v>
      </c>
      <c r="D21" s="52">
        <f>(D20-INT(D20))*24</f>
        <v>8</v>
      </c>
      <c r="E21" s="52">
        <f t="shared" ref="E21:AG21" si="4">(E20-INT(E20))*24</f>
        <v>0</v>
      </c>
      <c r="F21" s="52">
        <f t="shared" si="4"/>
        <v>0</v>
      </c>
      <c r="G21" s="52">
        <f>(G20-INT(G20))*24</f>
        <v>8</v>
      </c>
      <c r="H21" s="52">
        <f t="shared" si="4"/>
        <v>8</v>
      </c>
      <c r="I21" s="52">
        <f t="shared" si="4"/>
        <v>10</v>
      </c>
      <c r="J21" s="52">
        <f t="shared" si="4"/>
        <v>8</v>
      </c>
      <c r="K21" s="52">
        <f t="shared" si="4"/>
        <v>8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10</v>
      </c>
      <c r="Q21" s="52">
        <f t="shared" si="4"/>
        <v>8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8</v>
      </c>
      <c r="V21" s="52">
        <f t="shared" si="4"/>
        <v>8</v>
      </c>
      <c r="W21" s="52">
        <f t="shared" si="4"/>
        <v>10</v>
      </c>
      <c r="X21" s="52">
        <f t="shared" si="4"/>
        <v>8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89"/>
      <c r="H22" s="159" t="s">
        <v>74</v>
      </c>
      <c r="I22" s="159"/>
      <c r="J22" s="159"/>
      <c r="K22" s="51"/>
      <c r="L22" s="159"/>
      <c r="M22" s="51"/>
      <c r="N22" s="51" t="s">
        <v>68</v>
      </c>
      <c r="O22" s="159"/>
      <c r="P22" s="51"/>
      <c r="Q22" s="159"/>
      <c r="R22" s="159"/>
      <c r="S22" s="51"/>
      <c r="T22" s="159"/>
      <c r="U22" s="51"/>
      <c r="V22" s="89"/>
      <c r="W22" s="49"/>
      <c r="X22" s="159"/>
      <c r="Y22" s="51" t="s">
        <v>67</v>
      </c>
      <c r="Z22" s="159" t="s">
        <v>73</v>
      </c>
      <c r="AA22" s="51" t="s">
        <v>73</v>
      </c>
      <c r="AB22" s="51" t="s">
        <v>73</v>
      </c>
      <c r="AC22" s="159" t="s">
        <v>67</v>
      </c>
      <c r="AD22" s="159" t="s">
        <v>67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3" t="s">
        <v>40</v>
      </c>
      <c r="B24" s="114"/>
      <c r="K24" s="117" t="s">
        <v>55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  <c r="AS24" s="1">
        <v>2016</v>
      </c>
      <c r="AU24" s="1">
        <f>MONTH(DATEVALUE(X3&amp;" 1"))</f>
        <v>12</v>
      </c>
      <c r="AV24" s="95" t="s">
        <v>39</v>
      </c>
      <c r="AW24" s="96"/>
      <c r="AX24" s="96"/>
      <c r="AY24" s="96"/>
      <c r="AZ24" s="97"/>
      <c r="BA24" s="7">
        <f>DATE($AF$3,1,1)</f>
        <v>44562</v>
      </c>
    </row>
    <row r="25" spans="1:53" ht="15.75" customHeight="1" thickBot="1" x14ac:dyDescent="0.3">
      <c r="A25" s="115"/>
      <c r="B25" s="116"/>
      <c r="K25" s="98" t="s">
        <v>71</v>
      </c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S25" s="1">
        <v>2017</v>
      </c>
      <c r="AV25" s="95" t="s">
        <v>38</v>
      </c>
      <c r="AW25" s="96"/>
      <c r="AX25" s="96"/>
      <c r="AY25" s="96"/>
      <c r="AZ25" s="97"/>
      <c r="BA25" s="7">
        <f>DATE($AF$3,1,6)</f>
        <v>44567</v>
      </c>
    </row>
    <row r="26" spans="1:53" ht="21" customHeight="1" x14ac:dyDescent="0.25">
      <c r="A26" s="22" t="s">
        <v>37</v>
      </c>
      <c r="B26" s="21">
        <v>124</v>
      </c>
      <c r="K26" s="101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7.5</v>
      </c>
      <c r="K27" s="10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22.5</v>
      </c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01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01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1">
        <v>0</v>
      </c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2">
        <v>0</v>
      </c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01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44928</v>
      </c>
      <c r="K35" s="101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07" t="s">
        <v>9</v>
      </c>
      <c r="C38" s="107"/>
      <c r="D38" s="107"/>
      <c r="E38" s="10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7" priority="38" operator="greaterThan">
      <formula>12</formula>
    </cfRule>
  </conditionalFormatting>
  <conditionalFormatting sqref="C23:AG23 AH20:AH21">
    <cfRule type="cellIs" dxfId="16" priority="37" operator="greaterThan">
      <formula>12</formula>
    </cfRule>
  </conditionalFormatting>
  <conditionalFormatting sqref="C5:AG6">
    <cfRule type="expression" dxfId="15" priority="39">
      <formula>OR(WEEKDAY(C$6,2)=6,WEEKDAY(C$6,2)=7)</formula>
    </cfRule>
    <cfRule type="expression" dxfId="14" priority="40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5A149F72-E7A8-49C5-9FF1-1F7ED429A52A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9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1:12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2" x14ac:dyDescent="0.2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1:12" x14ac:dyDescent="0.2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1:12" x14ac:dyDescent="0.2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</row>
    <row r="9" spans="1:12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25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x14ac:dyDescent="0.25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</row>
    <row r="12" spans="1:12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</row>
    <row r="13" spans="1:12" x14ac:dyDescent="0.2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4"/>
    </row>
    <row r="14" spans="1:12" x14ac:dyDescent="0.2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</row>
    <row r="15" spans="1:12" x14ac:dyDescent="0.25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x14ac:dyDescent="0.2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4"/>
    </row>
    <row r="17" spans="1:12" x14ac:dyDescent="0.2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2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1:12" x14ac:dyDescent="0.25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4"/>
    </row>
    <row r="20" spans="1:12" x14ac:dyDescent="0.25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4"/>
    </row>
    <row r="21" spans="1:12" x14ac:dyDescent="0.2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4"/>
    </row>
    <row r="22" spans="1:12" x14ac:dyDescent="0.25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x14ac:dyDescent="0.2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</row>
    <row r="24" spans="1:12" x14ac:dyDescent="0.25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</row>
    <row r="25" spans="1:12" x14ac:dyDescent="0.2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</row>
    <row r="26" spans="1:12" ht="193.5" customHeight="1" x14ac:dyDescent="0.2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