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6\MŠ\"/>
    </mc:Choice>
  </mc:AlternateContent>
  <xr:revisionPtr revIDLastSave="0" documentId="8_{CB5C983F-AF23-4111-8870-1DBF8B43E1A9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6" l="1"/>
  <c r="S21" i="6" s="1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5A0C0F3-1C37-4D75-9948-4338FD361F81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<sst xmlns="http://schemas.openxmlformats.org/spreadsheetml/2006/main" count="75" uniqueCount="74">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</sst>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/>
    <xf numFmtId="0" fontId="35" fillId="12" borderId="2" xfId="2" applyFont="1" applyFill="1" applyBorder="1"/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335260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6" t="s">
        <v>52</v>
      </c>
      <c r="I3" s="107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12" t="s">
        <v>51</v>
      </c>
      <c r="W3" s="113"/>
      <c r="X3" s="114" t="s">
        <v>12</v>
      </c>
      <c r="Y3" s="115"/>
      <c r="Z3" s="115"/>
      <c r="AA3" s="115"/>
      <c r="AB3" s="115"/>
      <c r="AC3" s="116"/>
      <c r="AD3" s="112" t="s">
        <v>50</v>
      </c>
      <c r="AE3" s="117"/>
      <c r="AF3" s="118">
        <v>2023</v>
      </c>
      <c r="AG3" s="119"/>
      <c r="AH3" s="120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92" t="s">
        <v>48</v>
      </c>
    </row>
    <row r="6" spans="1:34" ht="15.75" thickBot="1" x14ac:dyDescent="0.3">
      <c r="A6" s="94"/>
      <c r="B6" s="95"/>
      <c r="C6" s="28">
        <f t="shared" ref="C6:AD6" si="0">(DATE($AF$3,$AU$24,C5))</f>
        <v>45078</v>
      </c>
      <c r="D6" s="27">
        <f t="shared" si="0"/>
        <v>45079</v>
      </c>
      <c r="E6" s="27">
        <f t="shared" si="0"/>
        <v>45080</v>
      </c>
      <c r="F6" s="27">
        <f t="shared" si="0"/>
        <v>45081</v>
      </c>
      <c r="G6" s="27">
        <f t="shared" si="0"/>
        <v>45082</v>
      </c>
      <c r="H6" s="27">
        <f t="shared" si="0"/>
        <v>45083</v>
      </c>
      <c r="I6" s="27">
        <f t="shared" si="0"/>
        <v>45084</v>
      </c>
      <c r="J6" s="27">
        <f t="shared" si="0"/>
        <v>45085</v>
      </c>
      <c r="K6" s="27">
        <f t="shared" si="0"/>
        <v>45086</v>
      </c>
      <c r="L6" s="27">
        <f t="shared" si="0"/>
        <v>45087</v>
      </c>
      <c r="M6" s="27">
        <f t="shared" si="0"/>
        <v>45088</v>
      </c>
      <c r="N6" s="27">
        <f t="shared" si="0"/>
        <v>45089</v>
      </c>
      <c r="O6" s="27">
        <f t="shared" si="0"/>
        <v>45090</v>
      </c>
      <c r="P6" s="27">
        <f t="shared" si="0"/>
        <v>45091</v>
      </c>
      <c r="Q6" s="27">
        <f t="shared" si="0"/>
        <v>45092</v>
      </c>
      <c r="R6" s="27">
        <f t="shared" si="0"/>
        <v>45093</v>
      </c>
      <c r="S6" s="27">
        <f t="shared" si="0"/>
        <v>45094</v>
      </c>
      <c r="T6" s="27">
        <f t="shared" si="0"/>
        <v>45095</v>
      </c>
      <c r="U6" s="27">
        <f t="shared" si="0"/>
        <v>45096</v>
      </c>
      <c r="V6" s="27">
        <f t="shared" si="0"/>
        <v>45097</v>
      </c>
      <c r="W6" s="27">
        <f t="shared" si="0"/>
        <v>45098</v>
      </c>
      <c r="X6" s="27">
        <f t="shared" si="0"/>
        <v>45099</v>
      </c>
      <c r="Y6" s="27">
        <f t="shared" si="0"/>
        <v>45100</v>
      </c>
      <c r="Z6" s="27">
        <f t="shared" si="0"/>
        <v>45101</v>
      </c>
      <c r="AA6" s="27">
        <f t="shared" si="0"/>
        <v>45102</v>
      </c>
      <c r="AB6" s="27">
        <f t="shared" si="0"/>
        <v>45103</v>
      </c>
      <c r="AC6" s="27">
        <f t="shared" si="0"/>
        <v>45104</v>
      </c>
      <c r="AD6" s="27">
        <f t="shared" si="0"/>
        <v>45105</v>
      </c>
      <c r="AE6" s="27">
        <f>IF(ISERROR(DATE($AF$3,$AU$24,AE5)),"",(DATE($AF$3,$AU$24,AE5)))</f>
        <v>45106</v>
      </c>
      <c r="AF6" s="27">
        <f>IF(ISERROR(DATE($AF$3,$AU$24,AF5)),"",(DATE($AF$3,$AU$24,AF5)))</f>
        <v>45107</v>
      </c>
      <c r="AG6" s="74" t="str">
        <f>IF(ISERROR(DATE($AF$3,$AU$24,AG5)),"",(DATE($AF$3,$AU$24,AG5)))</f>
        <v/>
      </c>
      <c r="AH6" s="93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96" t="s">
        <v>61</v>
      </c>
      <c r="B8" s="97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91" t="s">
        <v>70</v>
      </c>
      <c r="C10" s="37">
        <v>7.5</v>
      </c>
      <c r="D10" s="37">
        <v>7.5</v>
      </c>
      <c r="E10" s="37"/>
      <c r="F10" s="37"/>
      <c r="G10" s="37"/>
      <c r="H10" s="37">
        <v>7.5</v>
      </c>
      <c r="I10" s="37">
        <v>7.5</v>
      </c>
      <c r="J10" s="37">
        <v>7.5</v>
      </c>
      <c r="K10" s="37">
        <v>7.5</v>
      </c>
      <c r="L10" s="37"/>
      <c r="M10" s="37"/>
      <c r="N10" s="37">
        <v>7.5</v>
      </c>
      <c r="O10" s="37">
        <v>4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>
        <v>7.5</v>
      </c>
      <c r="AC10" s="37">
        <v>7.5</v>
      </c>
      <c r="AD10" s="37">
        <v>7.5</v>
      </c>
      <c r="AE10" s="37">
        <v>7.5</v>
      </c>
      <c r="AF10" s="37">
        <v>7.5</v>
      </c>
      <c r="AG10" s="37"/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98" t="s">
        <v>62</v>
      </c>
      <c r="B12" s="99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6"/>
      <c r="T12" s="56"/>
      <c r="U12" s="55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37"/>
      <c r="T13" s="37"/>
      <c r="U13" s="45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00" t="s">
        <v>63</v>
      </c>
      <c r="B14" s="101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9"/>
      <c r="T14" s="59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89" t="s">
        <v>59</v>
      </c>
      <c r="B16" s="90" t="s">
        <v>69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>
        <v>1</v>
      </c>
      <c r="AE16" s="45"/>
      <c r="AF16" s="45"/>
      <c r="AG16" s="45"/>
      <c r="AH16" s="81">
        <f t="shared" si="1"/>
        <v>4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7.5</v>
      </c>
      <c r="O17" s="46">
        <f t="shared" si="2"/>
        <v>4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7.5</v>
      </c>
      <c r="AC17" s="46">
        <f t="shared" si="2"/>
        <v>7.5</v>
      </c>
      <c r="AD17" s="46">
        <f t="shared" si="2"/>
        <v>8.5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150.5</v>
      </c>
    </row>
    <row r="18" spans="1:53" x14ac:dyDescent="0.25">
      <c r="A18" s="135" t="s">
        <v>44</v>
      </c>
      <c r="B18" s="135"/>
      <c r="C18" s="86">
        <v>0.3125</v>
      </c>
      <c r="D18" s="86">
        <v>0.3125</v>
      </c>
      <c r="E18" s="86"/>
      <c r="F18" s="86"/>
      <c r="G18" s="86"/>
      <c r="H18" s="86">
        <v>0.3125</v>
      </c>
      <c r="I18" s="86">
        <v>0.3125</v>
      </c>
      <c r="J18" s="86">
        <v>0.3125</v>
      </c>
      <c r="K18" s="86">
        <v>0.3125</v>
      </c>
      <c r="L18" s="86"/>
      <c r="M18" s="86"/>
      <c r="N18" s="86">
        <v>0.3125</v>
      </c>
      <c r="O18" s="86">
        <v>0.3125</v>
      </c>
      <c r="P18" s="86">
        <v>0.3125</v>
      </c>
      <c r="Q18" s="86">
        <v>0.3125</v>
      </c>
      <c r="R18" s="86">
        <v>0.3125</v>
      </c>
      <c r="S18" s="86"/>
      <c r="T18" s="86"/>
      <c r="U18" s="86">
        <v>0.3125</v>
      </c>
      <c r="V18" s="86">
        <v>0.3125</v>
      </c>
      <c r="W18" s="86">
        <v>0.3125</v>
      </c>
      <c r="X18" s="86">
        <v>0.3125</v>
      </c>
      <c r="Y18" s="86"/>
      <c r="Z18" s="86"/>
      <c r="AA18" s="86"/>
      <c r="AB18" s="86">
        <v>0.3125</v>
      </c>
      <c r="AC18" s="86">
        <v>0.3125</v>
      </c>
      <c r="AD18" s="86">
        <v>0.3125</v>
      </c>
      <c r="AE18" s="86">
        <v>0.3125</v>
      </c>
      <c r="AF18" s="86">
        <v>0.3125</v>
      </c>
      <c r="AG18" s="86"/>
      <c r="AH18" s="38"/>
    </row>
    <row r="19" spans="1:53" x14ac:dyDescent="0.25">
      <c r="A19" s="136" t="s">
        <v>43</v>
      </c>
      <c r="B19" s="136"/>
      <c r="C19" s="86">
        <v>0.64583333333333337</v>
      </c>
      <c r="D19" s="86">
        <v>0.64583333333333337</v>
      </c>
      <c r="E19" s="86"/>
      <c r="F19" s="86"/>
      <c r="G19" s="86"/>
      <c r="H19" s="86">
        <v>0.64583333333333337</v>
      </c>
      <c r="I19" s="86">
        <v>0.72916666666666663</v>
      </c>
      <c r="J19" s="86">
        <v>0.64583333333333337</v>
      </c>
      <c r="K19" s="86">
        <v>0.64583333333333337</v>
      </c>
      <c r="L19" s="86"/>
      <c r="M19" s="86"/>
      <c r="N19" s="86">
        <v>0.64583333333333337</v>
      </c>
      <c r="O19" s="86">
        <v>0.64583333333333337</v>
      </c>
      <c r="P19" s="86">
        <v>0.72916666666666663</v>
      </c>
      <c r="Q19" s="86">
        <v>0.64583333333333337</v>
      </c>
      <c r="R19" s="86">
        <v>0.64583333333333337</v>
      </c>
      <c r="S19" s="86"/>
      <c r="T19" s="86"/>
      <c r="U19" s="86">
        <v>0.64583333333333337</v>
      </c>
      <c r="V19" s="86">
        <v>0.64583333333333337</v>
      </c>
      <c r="W19" s="86">
        <v>0.72916666666666663</v>
      </c>
      <c r="X19" s="86">
        <v>0.64583333333333337</v>
      </c>
      <c r="Y19" s="86"/>
      <c r="Z19" s="86"/>
      <c r="AA19" s="86"/>
      <c r="AB19" s="86">
        <v>0.64583333333333337</v>
      </c>
      <c r="AC19" s="86">
        <v>0.64583333333333337</v>
      </c>
      <c r="AD19" s="86">
        <v>0.72916666666666663</v>
      </c>
      <c r="AE19" s="86">
        <v>0.64583333333333337</v>
      </c>
      <c r="AF19" s="86">
        <v>0.64583333333333337</v>
      </c>
      <c r="AG19" s="86"/>
      <c r="AH19" s="39"/>
    </row>
    <row r="20" spans="1:53" x14ac:dyDescent="0.25">
      <c r="A20" s="137" t="s">
        <v>42</v>
      </c>
      <c r="B20" s="137"/>
      <c r="C20" s="48">
        <f>C19-C18</f>
        <v>0.33333333333333337</v>
      </c>
      <c r="D20" s="48">
        <f t="shared" ref="D20:AG20" si="3">D19-D18</f>
        <v>0.33333333333333337</v>
      </c>
      <c r="E20" s="48">
        <f>E19-E18</f>
        <v>0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0.41666666666666663</v>
      </c>
      <c r="J20" s="48">
        <f t="shared" si="3"/>
        <v>0.33333333333333337</v>
      </c>
      <c r="K20" s="48">
        <f t="shared" si="3"/>
        <v>0.33333333333333337</v>
      </c>
      <c r="L20" s="48">
        <f t="shared" si="3"/>
        <v>0</v>
      </c>
      <c r="M20" s="48">
        <f t="shared" si="3"/>
        <v>0</v>
      </c>
      <c r="N20" s="48">
        <f t="shared" si="3"/>
        <v>0.33333333333333337</v>
      </c>
      <c r="O20" s="48">
        <f t="shared" si="3"/>
        <v>0.33333333333333337</v>
      </c>
      <c r="P20" s="48">
        <f t="shared" si="3"/>
        <v>0.41666666666666663</v>
      </c>
      <c r="Q20" s="48">
        <f t="shared" si="3"/>
        <v>0.33333333333333337</v>
      </c>
      <c r="R20" s="48">
        <f>S19-S18</f>
        <v>0</v>
      </c>
      <c r="S20" s="48">
        <f>T19-T18</f>
        <v>0</v>
      </c>
      <c r="T20" s="48">
        <f t="shared" si="3"/>
        <v>0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0.41666666666666663</v>
      </c>
      <c r="X20" s="48">
        <f t="shared" si="3"/>
        <v>0.33333333333333337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0.33333333333333337</v>
      </c>
      <c r="AC20" s="48">
        <f t="shared" si="3"/>
        <v>0.33333333333333337</v>
      </c>
      <c r="AD20" s="48">
        <f t="shared" si="3"/>
        <v>0.41666666666666663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</v>
      </c>
      <c r="AH20" s="40"/>
    </row>
    <row r="21" spans="1:53" x14ac:dyDescent="0.25">
      <c r="A21" s="138" t="s">
        <v>54</v>
      </c>
      <c r="B21" s="137"/>
      <c r="C21" s="52">
        <f>(C20-INT(C20))*24</f>
        <v>8</v>
      </c>
      <c r="D21" s="52">
        <f>(D20-INT(D20))*24</f>
        <v>8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10</v>
      </c>
      <c r="J21" s="52">
        <f t="shared" si="4"/>
        <v>8</v>
      </c>
      <c r="K21" s="52">
        <f t="shared" si="4"/>
        <v>8</v>
      </c>
      <c r="L21" s="52">
        <f t="shared" si="4"/>
        <v>0</v>
      </c>
      <c r="M21" s="52">
        <f t="shared" si="4"/>
        <v>0</v>
      </c>
      <c r="N21" s="52">
        <f t="shared" si="4"/>
        <v>8</v>
      </c>
      <c r="O21" s="52">
        <f t="shared" si="4"/>
        <v>8</v>
      </c>
      <c r="P21" s="52">
        <f t="shared" si="4"/>
        <v>10</v>
      </c>
      <c r="Q21" s="52">
        <f t="shared" si="4"/>
        <v>8</v>
      </c>
      <c r="R21" s="52">
        <f t="shared" si="4"/>
        <v>0</v>
      </c>
      <c r="S21" s="52">
        <f t="shared" si="4"/>
        <v>0</v>
      </c>
      <c r="T21" s="52">
        <f t="shared" si="4"/>
        <v>0</v>
      </c>
      <c r="U21" s="52">
        <f t="shared" si="4"/>
        <v>8</v>
      </c>
      <c r="V21" s="52">
        <f t="shared" si="4"/>
        <v>8</v>
      </c>
      <c r="W21" s="52">
        <f t="shared" si="4"/>
        <v>10</v>
      </c>
      <c r="X21" s="52">
        <f t="shared" si="4"/>
        <v>8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8</v>
      </c>
      <c r="AC21" s="52">
        <f t="shared" si="4"/>
        <v>8</v>
      </c>
      <c r="AD21" s="52">
        <f t="shared" si="4"/>
        <v>10</v>
      </c>
      <c r="AE21" s="52">
        <f t="shared" si="4"/>
        <v>8</v>
      </c>
      <c r="AF21" s="52">
        <f t="shared" si="4"/>
        <v>8</v>
      </c>
      <c r="AG21" s="52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155"/>
      <c r="E22" s="155"/>
      <c r="F22" s="155"/>
      <c r="G22" s="51" t="s">
        <v>68</v>
      </c>
      <c r="H22" s="155"/>
      <c r="I22" s="155"/>
      <c r="J22" s="155"/>
      <c r="K22" s="51"/>
      <c r="L22" s="155"/>
      <c r="M22" s="51"/>
      <c r="N22" s="51"/>
      <c r="O22" s="155" t="s">
        <v>73</v>
      </c>
      <c r="P22" s="51"/>
      <c r="Q22" s="155"/>
      <c r="R22" s="155"/>
      <c r="S22" s="51"/>
      <c r="T22" s="155"/>
      <c r="U22" s="51"/>
      <c r="V22" s="51"/>
      <c r="W22" s="49"/>
      <c r="X22" s="155"/>
      <c r="Y22" s="51" t="s">
        <v>67</v>
      </c>
      <c r="Z22" s="155"/>
      <c r="AA22" s="51"/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6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">
      <c r="A25" s="141"/>
      <c r="B25" s="142"/>
      <c r="K25" s="124" t="s">
        <v>71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25">
      <c r="A26" s="22" t="s">
        <v>37</v>
      </c>
      <c r="B26" s="21">
        <v>146.5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7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8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165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45110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10" priority="60">
      <formula>OR(WEEKDAY(C$6,2)=6,WEEKDAY(C$6,2)=7)</formula>
    </cfRule>
    <cfRule type="expression" dxfId="9" priority="61">
      <formula>VLOOKUP(C$6,$BA$24:$BA$38,1,0)</formula>
    </cfRule>
  </conditionalFormatting>
  <conditionalFormatting sqref="C17:AG17">
    <cfRule type="cellIs" dxfId="6" priority="7" operator="greaterThan">
      <formula>12</formula>
    </cfRule>
  </conditionalFormatting>
  <conditionalFormatting sqref="C23:AG23">
    <cfRule type="cellIs" dxfId="5" priority="8" operator="greaterThan">
      <formula>12</formula>
    </cfRule>
  </conditionalFormatting>
  <conditionalFormatting sqref="AH20:AH21">
    <cfRule type="cellIs" dxfId="4" priority="58" operator="greaterThan">
      <formula>12</formula>
    </cfRule>
  </conditionalFormatting>
  <conditionalFormatting sqref="C22:AG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  <dataValidation type="time" allowBlank="1" showInputMessage="1" showErrorMessage="1" errorTitle="Pozor" error="Chybné zadané údaje." sqref="C18:AG19" xr:uid="{C1634D18-08DC-462F-86C8-170C4EB4822B}">
      <formula1>0.0000115740740740741</formula1>
      <formula2>0.999988425925926</formula2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2023-05-30T12:06:43Z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