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9\ZŠ\"/>
    </mc:Choice>
  </mc:AlternateContent>
  <xr:revisionPtr revIDLastSave="0" documentId="8_{4C0150AC-558D-4A68-A605-D934CDBBE875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T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AH17" i="7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<sst xmlns="http://schemas.openxmlformats.org/spreadsheetml/2006/main" count="229" uniqueCount="77">
  <si>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</si>
  <si>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</si>
  <si>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</si>
  <si>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</si>
  <si>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</si>
  <si>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</si>
  <si>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</si>
  <si>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</si>
  <si>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</si>
  <si>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</si>
  <si>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</si>
  <si>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</si>
  <si>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</si>
  <si>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</si>
  <si>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</si>
  <si>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</si>
  <si>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</si>
  <si>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</si>
  <si>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</si>
  <si>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</si>
  <si>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</si>
  <si>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</si>
  <si>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</si>
  <si>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</si>
  <si>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</si>
  <si>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</si>
  <si>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</si>
  <si>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</si>
  <si>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</si>
  <si>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</si>
  <si>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</si>
  <si>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</si>
  <si>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</si>
  <si>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</si>
  <si>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</si>
  <si>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</si>
  <si>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</si>
  <si>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</si>
  <si>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</si>
  <si>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</si>
  <si>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</si>
  <si>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</si>
  <si>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</si>
  <si>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</si>
  <si>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</si>
  <si>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</si>
  <si>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</si>
  <si>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</si>
  <si>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</si>
  <si>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</si>
  <si>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</si>
  <si>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</si>
  <si>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</si>
  <si>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</si>
  <si>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</si>
  <si>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</si>
  <si>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</si>
  <si>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</si>
  <si>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</si>
  <si>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</si>
  <si>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</si>
  <si>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</si>
  <si>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</si>
  <si>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</si>
  <si>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</si>
  <si>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</si>
  <si>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</si>
  <si>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</si>
  <si>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</si>
  <si>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</si>
  <si>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</si>
  <si>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</si>
  <si>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</si>
  <si>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</si>
  <si>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</si>
  <si>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S</t>
  </si>
  <si>
    <t>D-3,5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</si>
</sst>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8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4" fontId="22" fillId="0" borderId="48" xfId="2" applyNumberFormat="1" applyFont="1" applyFill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168" fontId="1" fillId="4" borderId="17" xfId="2" applyNumberFormat="1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 applyAlignment="1"/>
    <xf numFmtId="0" fontId="26" fillId="6" borderId="17" xfId="2" applyFill="1" applyBorder="1" applyAlignment="1"/>
    <xf numFmtId="0" fontId="26" fillId="3" borderId="33" xfId="2" applyFill="1" applyBorder="1" applyAlignment="1"/>
    <xf numFmtId="0" fontId="26" fillId="0" borderId="34" xfId="2" applyBorder="1" applyAlignment="1"/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Fill="1" applyBorder="1" applyAlignment="1">
      <alignment horizontal="left" vertical="top" wrapText="1"/>
    </xf>
    <xf numFmtId="0" fontId="34" fillId="0" borderId="1" xfId="2" applyFont="1" applyFill="1" applyBorder="1" applyAlignment="1">
      <alignment horizontal="left" vertical="top"/>
    </xf>
    <xf numFmtId="0" fontId="34" fillId="0" borderId="34" xfId="2" applyFont="1" applyFill="1" applyBorder="1" applyAlignment="1">
      <alignment horizontal="left" vertical="top"/>
    </xf>
    <xf numFmtId="0" fontId="34" fillId="0" borderId="22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4" fillId="0" borderId="23" xfId="2" applyFont="1" applyFill="1" applyBorder="1" applyAlignment="1">
      <alignment horizontal="left" vertical="top"/>
    </xf>
    <xf numFmtId="0" fontId="34" fillId="0" borderId="22" xfId="2" applyFont="1" applyFill="1" applyBorder="1" applyAlignment="1"/>
    <xf numFmtId="0" fontId="34" fillId="0" borderId="0" xfId="2" applyFont="1" applyFill="1" applyBorder="1" applyAlignment="1"/>
    <xf numFmtId="0" fontId="34" fillId="0" borderId="23" xfId="2" applyFont="1" applyFill="1" applyBorder="1" applyAlignment="1"/>
    <xf numFmtId="0" fontId="34" fillId="0" borderId="35" xfId="2" applyFont="1" applyFill="1" applyBorder="1" applyAlignment="1"/>
    <xf numFmtId="0" fontId="34" fillId="0" borderId="26" xfId="2" applyFont="1" applyFill="1" applyBorder="1" applyAlignment="1"/>
    <xf numFmtId="0" fontId="34" fillId="0" borderId="14" xfId="2" applyFont="1" applyFill="1" applyBorder="1" applyAlignment="1"/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22" fillId="10" borderId="5" xfId="2" applyFont="1" applyFill="1" applyBorder="1" applyAlignment="1">
      <alignment wrapText="1"/>
    </xf>
    <xf numFmtId="0" fontId="22" fillId="0" borderId="10" xfId="2" applyFont="1" applyFill="1" applyBorder="1" applyAlignment="1">
      <alignment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topLeftCell="A4" zoomScale="85" zoomScaleNormal="100" zoomScaleSheetLayoutView="100" workbookViewId="0">
      <selection activeCell="K25" sqref="K25:AH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5" ht="15.75" thickBot="1" x14ac:dyDescent="0.3">
      <c r="A3" s="113" t="s">
        <v>53</v>
      </c>
      <c r="B3" s="114"/>
      <c r="C3" s="114"/>
      <c r="D3" s="114"/>
      <c r="E3" s="114"/>
      <c r="F3" s="114"/>
      <c r="G3" s="115"/>
      <c r="H3" s="119" t="s">
        <v>52</v>
      </c>
      <c r="I3" s="120"/>
      <c r="J3" s="121"/>
      <c r="K3" s="107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122" t="s">
        <v>51</v>
      </c>
      <c r="W3" s="124"/>
      <c r="X3" s="116" t="s">
        <v>5</v>
      </c>
      <c r="Y3" s="117"/>
      <c r="Z3" s="117"/>
      <c r="AA3" s="117"/>
      <c r="AB3" s="117"/>
      <c r="AC3" s="118"/>
      <c r="AD3" s="122" t="s">
        <v>50</v>
      </c>
      <c r="AE3" s="123"/>
      <c r="AF3" s="110">
        <v>2022</v>
      </c>
      <c r="AG3" s="111"/>
      <c r="AH3" s="112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 t="str">
        <f>IF(OR(DAY(DATE($AF$3,$AU$24+1,0))=28,DAY(DATE($AF$3,$AU$24+1,0))=29),"",IF(DAY(DATE($AF$3,$AU$24+1,0))=30,"",31))</f>
        <v/>
      </c>
      <c r="AH5" s="104" t="s">
        <v>48</v>
      </c>
      <c r="AI5" s="4"/>
    </row>
    <row r="6" spans="1:35" ht="15.75" thickBot="1" x14ac:dyDescent="0.3">
      <c r="A6" s="127"/>
      <c r="B6" s="128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3" t="str">
        <f>IF(ISERROR(DATE($AF$3,$AU$24,AG5)),"",(DATE($AF$3,$AU$24,AG5)))</f>
        <v/>
      </c>
      <c r="AH6" s="105"/>
      <c r="AI6" s="4"/>
    </row>
    <row r="7" spans="1:35" x14ac:dyDescent="0.25">
      <c r="A7" s="74" t="s">
        <v>47</v>
      </c>
      <c r="B7" s="75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3" t="s">
        <v>61</v>
      </c>
      <c r="B8" s="134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71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2">
        <f t="shared" ref="AH10:AH16" si="1">SUM(C10:AG10)</f>
        <v>131.5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5" t="s">
        <v>62</v>
      </c>
      <c r="B12" s="136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2">
        <f t="shared" si="1"/>
        <v>0</v>
      </c>
    </row>
    <row r="14" spans="1:35" x14ac:dyDescent="0.25">
      <c r="A14" s="131" t="s">
        <v>63</v>
      </c>
      <c r="B14" s="132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78" t="s">
        <v>59</v>
      </c>
      <c r="B16" s="179" t="s">
        <v>69</v>
      </c>
      <c r="C16" s="79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9"/>
      <c r="AH16" s="93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29" t="s">
        <v>44</v>
      </c>
      <c r="B18" s="129"/>
      <c r="C18" s="99"/>
      <c r="D18" s="99">
        <v>0.3125</v>
      </c>
      <c r="E18" s="99"/>
      <c r="F18" s="99"/>
      <c r="G18" s="99">
        <v>0.3125</v>
      </c>
      <c r="H18" s="99">
        <v>0.3125</v>
      </c>
      <c r="I18" s="99">
        <v>0.3125</v>
      </c>
      <c r="J18" s="99">
        <v>0.3125</v>
      </c>
      <c r="K18" s="99">
        <v>0.3125</v>
      </c>
      <c r="L18" s="99"/>
      <c r="M18" s="99"/>
      <c r="N18" s="99">
        <v>0.3125</v>
      </c>
      <c r="O18" s="99">
        <v>0.3125</v>
      </c>
      <c r="P18" s="99">
        <v>0.3125</v>
      </c>
      <c r="Q18" s="99"/>
      <c r="R18" s="99">
        <v>0.3125</v>
      </c>
      <c r="S18" s="99"/>
      <c r="T18" s="99"/>
      <c r="U18" s="99">
        <v>0.3125</v>
      </c>
      <c r="V18" s="99">
        <v>0.3125</v>
      </c>
      <c r="W18" s="99">
        <v>0.3125</v>
      </c>
      <c r="X18" s="99"/>
      <c r="Y18" s="99">
        <v>0.3125</v>
      </c>
      <c r="Z18" s="99"/>
      <c r="AA18" s="99"/>
      <c r="AB18" s="99">
        <v>0.3125</v>
      </c>
      <c r="AC18" s="99">
        <v>0.3125</v>
      </c>
      <c r="AD18" s="99">
        <v>0.3125</v>
      </c>
      <c r="AE18" s="99">
        <v>0.3125</v>
      </c>
      <c r="AF18" s="99">
        <v>0.3125</v>
      </c>
      <c r="AG18" s="99"/>
      <c r="AH18" s="46"/>
    </row>
    <row r="19" spans="1:53" x14ac:dyDescent="0.25">
      <c r="A19" s="130" t="s">
        <v>43</v>
      </c>
      <c r="B19" s="130"/>
      <c r="C19" s="99"/>
      <c r="D19" s="99">
        <v>0.64583333333333337</v>
      </c>
      <c r="E19" s="99"/>
      <c r="F19" s="99"/>
      <c r="G19" s="99">
        <v>0.64583333333333337</v>
      </c>
      <c r="H19" s="99">
        <v>0.64583333333333337</v>
      </c>
      <c r="I19" s="99">
        <v>0.72916666666666663</v>
      </c>
      <c r="J19" s="99">
        <v>0.64583333333333337</v>
      </c>
      <c r="K19" s="99">
        <v>0.64583333333333337</v>
      </c>
      <c r="L19" s="99"/>
      <c r="M19" s="99"/>
      <c r="N19" s="99">
        <v>0.64583333333333337</v>
      </c>
      <c r="O19" s="99">
        <v>0.64583333333333337</v>
      </c>
      <c r="P19" s="99">
        <v>0.72916666666666663</v>
      </c>
      <c r="Q19" s="99"/>
      <c r="R19" s="99">
        <v>0.64583333333333337</v>
      </c>
      <c r="S19" s="99"/>
      <c r="T19" s="99"/>
      <c r="U19" s="99">
        <v>0.64583333333333337</v>
      </c>
      <c r="V19" s="99">
        <v>0.64583333333333337</v>
      </c>
      <c r="W19" s="99">
        <v>0.72916666666666663</v>
      </c>
      <c r="X19" s="99"/>
      <c r="Y19" s="99">
        <v>0.64583333333333337</v>
      </c>
      <c r="Z19" s="99"/>
      <c r="AA19" s="99"/>
      <c r="AB19" s="99">
        <v>0.64583333333333337</v>
      </c>
      <c r="AC19" s="99">
        <v>0.64583333333333337</v>
      </c>
      <c r="AD19" s="99">
        <v>0.72916666666666663</v>
      </c>
      <c r="AE19" s="99">
        <v>0.64583333333333337</v>
      </c>
      <c r="AF19" s="99">
        <v>0.64583333333333337</v>
      </c>
      <c r="AG19" s="99"/>
      <c r="AH19" s="47"/>
    </row>
    <row r="20" spans="1:53" x14ac:dyDescent="0.25">
      <c r="A20" s="126" t="s">
        <v>42</v>
      </c>
      <c r="B20" s="126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5" t="s">
        <v>54</v>
      </c>
      <c r="B21" s="126"/>
      <c r="C21" s="61">
        <f>(C20-INT(C20))*24</f>
        <v>0</v>
      </c>
      <c r="D21" s="61">
        <f>(D20-INT(D20))*24</f>
        <v>8</v>
      </c>
      <c r="E21" s="61">
        <f t="shared" ref="E21:AF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ref="AG21" si="5">(AG20-INT(AG20))*24</f>
        <v>0</v>
      </c>
      <c r="AH21" s="48"/>
    </row>
    <row r="22" spans="1:53" x14ac:dyDescent="0.25">
      <c r="A22" s="76" t="s">
        <v>41</v>
      </c>
      <c r="B22" s="76"/>
      <c r="C22" s="100" t="s">
        <v>75</v>
      </c>
      <c r="D22" s="58"/>
      <c r="E22" s="103"/>
      <c r="F22" s="103"/>
      <c r="G22" s="100"/>
      <c r="H22" s="58"/>
      <c r="I22" s="58"/>
      <c r="J22" s="103"/>
      <c r="K22" s="60"/>
      <c r="L22" s="103"/>
      <c r="M22" s="60"/>
      <c r="N22" s="60"/>
      <c r="O22" s="103"/>
      <c r="P22" s="60"/>
      <c r="Q22" s="58" t="s">
        <v>75</v>
      </c>
      <c r="R22" s="103" t="s">
        <v>67</v>
      </c>
      <c r="S22" s="100"/>
      <c r="T22" s="103"/>
      <c r="U22" s="60"/>
      <c r="V22" s="100"/>
      <c r="W22" s="58"/>
      <c r="X22" s="58" t="s">
        <v>68</v>
      </c>
      <c r="Y22" s="60"/>
      <c r="Z22" s="58"/>
      <c r="AA22" s="60"/>
      <c r="AB22" s="60"/>
      <c r="AC22" s="58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9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thickBot="1" x14ac:dyDescent="0.3">
      <c r="A25" s="144"/>
      <c r="B25" s="145"/>
      <c r="K25" s="149" t="s">
        <v>70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17:AG17">
    <cfRule type="cellIs" dxfId="32" priority="31" operator="greaterThan">
      <formula>12</formula>
    </cfRule>
  </conditionalFormatting>
  <conditionalFormatting sqref="C23:AG23 AH20:AH21">
    <cfRule type="cellIs" dxfId="31" priority="30" operator="greaterThan">
      <formula>12</formula>
    </cfRule>
  </conditionalFormatting>
  <conditionalFormatting sqref="C5:AG6">
    <cfRule type="expression" dxfId="30" priority="68">
      <formula>OR(WEEKDAY(C$6,2)=6,WEEKDAY(C$6,2)=7)</formula>
    </cfRule>
    <cfRule type="expression" dxfId="29" priority="69">
      <formula>VLOOKUP(C$6,$BA$24:$BA$38,1,0)</formula>
    </cfRule>
  </conditionalFormatting>
  <conditionalFormatting sqref="C10:AG16">
    <cfRule type="expression" dxfId="28" priority="6">
      <formula>OR(WEEKDAY(C$6,2)=6,WEEKDAY(C$6,2)=7)</formula>
    </cfRule>
    <cfRule type="expression" dxfId="27" priority="7">
      <formula>VLOOKUP(C$6,$BA$24:$BA$38,1,0)</formula>
    </cfRule>
  </conditionalFormatting>
  <conditionalFormatting sqref="C18:AG19">
    <cfRule type="cellIs" dxfId="26" priority="5" operator="greaterThan">
      <formula>12</formula>
    </cfRule>
  </conditionalFormatting>
  <conditionalFormatting sqref="C22:F22 H22:M22 O22:T22 V22:AG22">
    <cfRule type="cellIs" dxfId="25" priority="4" operator="greaterThan">
      <formula>12</formula>
    </cfRule>
  </conditionalFormatting>
  <conditionalFormatting sqref="G22">
    <cfRule type="cellIs" dxfId="24" priority="3" operator="greaterThan">
      <formula>12</formula>
    </cfRule>
  </conditionalFormatting>
  <conditionalFormatting sqref="N22">
    <cfRule type="cellIs" dxfId="23" priority="2" operator="greaterThan">
      <formula>12</formula>
    </cfRule>
  </conditionalFormatting>
  <conditionalFormatting sqref="U22">
    <cfRule type="cellIs" dxfId="22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639E252B-EA2D-4366-A8D3-663BFABCED7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4" zoomScale="85" zoomScaleNormal="100" zoomScaleSheetLayoutView="100" workbookViewId="0">
      <selection activeCell="K25" sqref="K25:AH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5" ht="15.75" thickBot="1" x14ac:dyDescent="0.3">
      <c r="A3" s="113" t="s">
        <v>53</v>
      </c>
      <c r="B3" s="114"/>
      <c r="C3" s="114"/>
      <c r="D3" s="114"/>
      <c r="E3" s="114"/>
      <c r="F3" s="114"/>
      <c r="G3" s="115"/>
      <c r="H3" s="119" t="s">
        <v>52</v>
      </c>
      <c r="I3" s="120"/>
      <c r="J3" s="121"/>
      <c r="K3" s="107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122" t="s">
        <v>51</v>
      </c>
      <c r="W3" s="124"/>
      <c r="X3" s="116" t="s">
        <v>5</v>
      </c>
      <c r="Y3" s="117"/>
      <c r="Z3" s="117"/>
      <c r="AA3" s="117"/>
      <c r="AB3" s="117"/>
      <c r="AC3" s="118"/>
      <c r="AD3" s="122" t="s">
        <v>50</v>
      </c>
      <c r="AE3" s="123"/>
      <c r="AF3" s="110">
        <v>2022</v>
      </c>
      <c r="AG3" s="111"/>
      <c r="AH3" s="112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 t="str">
        <f>IF(OR(DAY(DATE($AF$3,$AU$24+1,0))=28,DAY(DATE($AF$3,$AU$24+1,0))=29),"",IF(DAY(DATE($AF$3,$AU$24+1,0))=30,"",31))</f>
        <v/>
      </c>
      <c r="AH5" s="104" t="s">
        <v>48</v>
      </c>
      <c r="AI5" s="4"/>
    </row>
    <row r="6" spans="1:35" ht="15.75" thickBot="1" x14ac:dyDescent="0.3">
      <c r="A6" s="127"/>
      <c r="B6" s="128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3" t="str">
        <f>IF(ISERROR(DATE($AF$3,$AU$24,AG5)),"",(DATE($AF$3,$AU$24,AG5)))</f>
        <v/>
      </c>
      <c r="AH6" s="105"/>
      <c r="AI6" s="4"/>
    </row>
    <row r="7" spans="1:35" x14ac:dyDescent="0.25">
      <c r="A7" s="74" t="s">
        <v>47</v>
      </c>
      <c r="B7" s="75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3" t="s">
        <v>61</v>
      </c>
      <c r="B8" s="134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71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2">
        <f t="shared" ref="AH10:AH16" si="1">SUM(C10:AG10)</f>
        <v>131.5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5" t="s">
        <v>62</v>
      </c>
      <c r="B12" s="136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2">
        <f t="shared" si="1"/>
        <v>0</v>
      </c>
    </row>
    <row r="14" spans="1:35" x14ac:dyDescent="0.25">
      <c r="A14" s="131" t="s">
        <v>63</v>
      </c>
      <c r="B14" s="132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78" t="s">
        <v>59</v>
      </c>
      <c r="B16" s="179" t="s">
        <v>69</v>
      </c>
      <c r="C16" s="79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9"/>
      <c r="AH16" s="93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29" t="s">
        <v>44</v>
      </c>
      <c r="B18" s="129"/>
      <c r="C18" s="99"/>
      <c r="D18" s="99">
        <v>0.3125</v>
      </c>
      <c r="E18" s="99"/>
      <c r="F18" s="99"/>
      <c r="G18" s="99">
        <v>0.3125</v>
      </c>
      <c r="H18" s="99">
        <v>0.3125</v>
      </c>
      <c r="I18" s="99">
        <v>0.3125</v>
      </c>
      <c r="J18" s="99">
        <v>0.3125</v>
      </c>
      <c r="K18" s="99">
        <v>0.3125</v>
      </c>
      <c r="L18" s="99"/>
      <c r="M18" s="99"/>
      <c r="N18" s="99">
        <v>0.3125</v>
      </c>
      <c r="O18" s="99">
        <v>0.3125</v>
      </c>
      <c r="P18" s="99">
        <v>0.3125</v>
      </c>
      <c r="Q18" s="99"/>
      <c r="R18" s="99">
        <v>0.3125</v>
      </c>
      <c r="S18" s="99"/>
      <c r="T18" s="99"/>
      <c r="U18" s="99">
        <v>0.3125</v>
      </c>
      <c r="V18" s="99">
        <v>0.3125</v>
      </c>
      <c r="W18" s="99">
        <v>0.3125</v>
      </c>
      <c r="X18" s="99"/>
      <c r="Y18" s="99">
        <v>0.3125</v>
      </c>
      <c r="Z18" s="99"/>
      <c r="AA18" s="99"/>
      <c r="AB18" s="99">
        <v>0.3125</v>
      </c>
      <c r="AC18" s="99">
        <v>0.3125</v>
      </c>
      <c r="AD18" s="99">
        <v>0.3125</v>
      </c>
      <c r="AE18" s="99">
        <v>0.3125</v>
      </c>
      <c r="AF18" s="99">
        <v>0.3125</v>
      </c>
      <c r="AG18" s="99"/>
      <c r="AH18" s="46"/>
    </row>
    <row r="19" spans="1:53" x14ac:dyDescent="0.25">
      <c r="A19" s="130" t="s">
        <v>43</v>
      </c>
      <c r="B19" s="130"/>
      <c r="C19" s="99"/>
      <c r="D19" s="99">
        <v>0.64583333333333337</v>
      </c>
      <c r="E19" s="99"/>
      <c r="F19" s="99"/>
      <c r="G19" s="99">
        <v>0.64583333333333337</v>
      </c>
      <c r="H19" s="99">
        <v>0.64583333333333337</v>
      </c>
      <c r="I19" s="99">
        <v>0.72916666666666663</v>
      </c>
      <c r="J19" s="99">
        <v>0.64583333333333337</v>
      </c>
      <c r="K19" s="99">
        <v>0.64583333333333337</v>
      </c>
      <c r="L19" s="99"/>
      <c r="M19" s="99"/>
      <c r="N19" s="99">
        <v>0.64583333333333337</v>
      </c>
      <c r="O19" s="99">
        <v>0.64583333333333337</v>
      </c>
      <c r="P19" s="99">
        <v>0.72916666666666663</v>
      </c>
      <c r="Q19" s="99"/>
      <c r="R19" s="99">
        <v>0.64583333333333337</v>
      </c>
      <c r="S19" s="99"/>
      <c r="T19" s="99"/>
      <c r="U19" s="99">
        <v>0.64583333333333337</v>
      </c>
      <c r="V19" s="99">
        <v>0.64583333333333337</v>
      </c>
      <c r="W19" s="99">
        <v>0.72916666666666663</v>
      </c>
      <c r="X19" s="99"/>
      <c r="Y19" s="99">
        <v>0.64583333333333337</v>
      </c>
      <c r="Z19" s="99"/>
      <c r="AA19" s="99"/>
      <c r="AB19" s="99">
        <v>0.64583333333333337</v>
      </c>
      <c r="AC19" s="99">
        <v>0.64583333333333337</v>
      </c>
      <c r="AD19" s="99">
        <v>0.72916666666666663</v>
      </c>
      <c r="AE19" s="99">
        <v>0.64583333333333337</v>
      </c>
      <c r="AF19" s="99">
        <v>0.64583333333333337</v>
      </c>
      <c r="AG19" s="99"/>
      <c r="AH19" s="47"/>
    </row>
    <row r="20" spans="1:53" x14ac:dyDescent="0.25">
      <c r="A20" s="126" t="s">
        <v>42</v>
      </c>
      <c r="B20" s="126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5" t="s">
        <v>54</v>
      </c>
      <c r="B21" s="126"/>
      <c r="C21" s="61">
        <f>(C20-INT(C20))*24</f>
        <v>0</v>
      </c>
      <c r="D21" s="61">
        <f>(D20-INT(D20))*24</f>
        <v>8</v>
      </c>
      <c r="E21" s="61">
        <f t="shared" ref="E21:AG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si="4"/>
        <v>0</v>
      </c>
      <c r="AH21" s="48"/>
    </row>
    <row r="22" spans="1:53" x14ac:dyDescent="0.25">
      <c r="A22" s="76" t="s">
        <v>41</v>
      </c>
      <c r="B22" s="76"/>
      <c r="C22" s="100" t="s">
        <v>75</v>
      </c>
      <c r="D22" s="58"/>
      <c r="E22" s="103"/>
      <c r="F22" s="103"/>
      <c r="G22" s="100"/>
      <c r="H22" s="58"/>
      <c r="I22" s="58"/>
      <c r="J22" s="103"/>
      <c r="K22" s="60"/>
      <c r="L22" s="103"/>
      <c r="M22" s="60"/>
      <c r="N22" s="60"/>
      <c r="O22" s="103"/>
      <c r="P22" s="60"/>
      <c r="Q22" s="58" t="s">
        <v>75</v>
      </c>
      <c r="R22" s="103" t="s">
        <v>67</v>
      </c>
      <c r="S22" s="100"/>
      <c r="T22" s="103"/>
      <c r="U22" s="60"/>
      <c r="V22" s="100"/>
      <c r="W22" s="58"/>
      <c r="X22" s="58" t="s">
        <v>68</v>
      </c>
      <c r="Y22" s="60"/>
      <c r="Z22" s="58"/>
      <c r="AA22" s="60"/>
      <c r="AB22" s="60"/>
      <c r="AC22" s="58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9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thickBot="1" x14ac:dyDescent="0.3">
      <c r="A25" s="144"/>
      <c r="B25" s="145"/>
      <c r="K25" s="149" t="s">
        <v>72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S26" s="1">
        <v>2018</v>
      </c>
      <c r="AV26" s="94" t="s">
        <v>36</v>
      </c>
      <c r="AW26" s="95"/>
      <c r="AX26" s="95"/>
      <c r="AY26" s="95"/>
      <c r="AZ26" s="96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S27" s="1">
        <v>2019</v>
      </c>
      <c r="AV27" s="94" t="s">
        <v>34</v>
      </c>
      <c r="AW27" s="95"/>
      <c r="AX27" s="95"/>
      <c r="AY27" s="95"/>
      <c r="AZ27" s="96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S28" s="1">
        <v>2020</v>
      </c>
      <c r="AV28" s="94" t="s">
        <v>32</v>
      </c>
      <c r="AW28" s="95"/>
      <c r="AX28" s="95"/>
      <c r="AY28" s="95"/>
      <c r="AZ28" s="96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S29" s="1">
        <v>2021</v>
      </c>
      <c r="AV29" s="94" t="s">
        <v>31</v>
      </c>
      <c r="AW29" s="95"/>
      <c r="AX29" s="95"/>
      <c r="AY29" s="95"/>
      <c r="AZ29" s="96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S30" s="1">
        <v>2022</v>
      </c>
      <c r="AV30" s="94" t="s">
        <v>29</v>
      </c>
      <c r="AW30" s="95"/>
      <c r="AX30" s="95"/>
      <c r="AY30" s="95"/>
      <c r="AZ30" s="96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94" t="s">
        <v>27</v>
      </c>
      <c r="AW31" s="95"/>
      <c r="AX31" s="95"/>
      <c r="AY31" s="95"/>
      <c r="AZ31" s="96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94" t="s">
        <v>24</v>
      </c>
      <c r="AW32" s="95"/>
      <c r="AX32" s="95"/>
      <c r="AY32" s="95"/>
      <c r="AZ32" s="96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94" t="s">
        <v>21</v>
      </c>
      <c r="AW33" s="95"/>
      <c r="AX33" s="95"/>
      <c r="AY33" s="95"/>
      <c r="AZ33" s="96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94" t="s">
        <v>18</v>
      </c>
      <c r="AW34" s="95"/>
      <c r="AX34" s="95"/>
      <c r="AY34" s="95"/>
      <c r="AZ34" s="96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T35" s="1"/>
      <c r="AU35" s="7"/>
      <c r="AV35" s="94" t="s">
        <v>16</v>
      </c>
      <c r="AW35" s="95"/>
      <c r="AX35" s="95"/>
      <c r="AY35" s="95"/>
      <c r="AZ35" s="96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7"/>
      <c r="AV36" s="94" t="s">
        <v>13</v>
      </c>
      <c r="AW36" s="95"/>
      <c r="AX36" s="95"/>
      <c r="AY36" s="95"/>
      <c r="AZ36" s="96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4" t="s">
        <v>11</v>
      </c>
      <c r="AW37" s="95"/>
      <c r="AX37" s="95"/>
      <c r="AY37" s="95"/>
      <c r="AZ37" s="96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21" priority="27" operator="greaterThan">
      <formula>12</formula>
    </cfRule>
  </conditionalFormatting>
  <conditionalFormatting sqref="C23:AG23 AH20:AH21">
    <cfRule type="cellIs" dxfId="20" priority="26" operator="greaterThan">
      <formula>12</formula>
    </cfRule>
  </conditionalFormatting>
  <conditionalFormatting sqref="C5:AG6">
    <cfRule type="expression" dxfId="19" priority="28">
      <formula>OR(WEEKDAY(C$6,2)=6,WEEKDAY(C$6,2)=7)</formula>
    </cfRule>
    <cfRule type="expression" dxfId="18" priority="29">
      <formula>VLOOKUP(C$6,$BA$24:$BA$38,1,0)</formula>
    </cfRule>
  </conditionalFormatting>
  <conditionalFormatting sqref="C10:AG16">
    <cfRule type="expression" dxfId="17" priority="6">
      <formula>OR(WEEKDAY(C$6,2)=6,WEEKDAY(C$6,2)=7)</formula>
    </cfRule>
    <cfRule type="expression" dxfId="16" priority="7">
      <formula>VLOOKUP(C$6,$BA$24:$BA$38,1,0)</formula>
    </cfRule>
  </conditionalFormatting>
  <conditionalFormatting sqref="C18:AG19">
    <cfRule type="cellIs" dxfId="15" priority="5" operator="greaterThan">
      <formula>12</formula>
    </cfRule>
  </conditionalFormatting>
  <conditionalFormatting sqref="C22:F22 H22:M22 O22:T22 V22:AG22">
    <cfRule type="cellIs" dxfId="14" priority="4" operator="greaterThan">
      <formula>12</formula>
    </cfRule>
  </conditionalFormatting>
  <conditionalFormatting sqref="G22">
    <cfRule type="cellIs" dxfId="13" priority="3" operator="greaterThan">
      <formula>12</formula>
    </cfRule>
  </conditionalFormatting>
  <conditionalFormatting sqref="N22">
    <cfRule type="cellIs" dxfId="12" priority="2" operator="greaterThan">
      <formula>12</formula>
    </cfRule>
  </conditionalFormatting>
  <conditionalFormatting sqref="U22">
    <cfRule type="cellIs" dxfId="11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75E16113-A65A-4B80-8D4C-1BB712778354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zoomScale="85" zoomScaleNormal="100" zoomScaleSheetLayoutView="100" workbookViewId="0">
      <selection activeCell="K25" sqref="K25:AH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5" ht="15.75" thickBot="1" x14ac:dyDescent="0.3">
      <c r="A3" s="113" t="s">
        <v>53</v>
      </c>
      <c r="B3" s="114"/>
      <c r="C3" s="114"/>
      <c r="D3" s="114"/>
      <c r="E3" s="114"/>
      <c r="F3" s="114"/>
      <c r="G3" s="115"/>
      <c r="H3" s="119" t="s">
        <v>52</v>
      </c>
      <c r="I3" s="120"/>
      <c r="J3" s="121"/>
      <c r="K3" s="107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122" t="s">
        <v>51</v>
      </c>
      <c r="W3" s="124"/>
      <c r="X3" s="116" t="s">
        <v>5</v>
      </c>
      <c r="Y3" s="117"/>
      <c r="Z3" s="117"/>
      <c r="AA3" s="117"/>
      <c r="AB3" s="117"/>
      <c r="AC3" s="118"/>
      <c r="AD3" s="122" t="s">
        <v>50</v>
      </c>
      <c r="AE3" s="123"/>
      <c r="AF3" s="110">
        <v>2022</v>
      </c>
      <c r="AG3" s="111"/>
      <c r="AH3" s="112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 t="str">
        <f>IF(OR(DAY(DATE($AF$3,$AU$24+1,0))=28,DAY(DATE($AF$3,$AU$24+1,0))=29),"",IF(DAY(DATE($AF$3,$AU$24+1,0))=30,"",31))</f>
        <v/>
      </c>
      <c r="AH5" s="104" t="s">
        <v>48</v>
      </c>
      <c r="AI5" s="4"/>
    </row>
    <row r="6" spans="1:35" ht="15.75" thickBot="1" x14ac:dyDescent="0.3">
      <c r="A6" s="127"/>
      <c r="B6" s="128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3" t="str">
        <f>IF(ISERROR(DATE($AF$3,$AU$24,AG5)),"",(DATE($AF$3,$AU$24,AG5)))</f>
        <v/>
      </c>
      <c r="AH6" s="105"/>
      <c r="AI6" s="4"/>
    </row>
    <row r="7" spans="1:35" x14ac:dyDescent="0.25">
      <c r="A7" s="74" t="s">
        <v>47</v>
      </c>
      <c r="B7" s="75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0"/>
    </row>
    <row r="8" spans="1:35" ht="15.75" thickBot="1" x14ac:dyDescent="0.3">
      <c r="A8" s="133" t="s">
        <v>61</v>
      </c>
      <c r="B8" s="134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1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1"/>
    </row>
    <row r="10" spans="1:35" ht="39" x14ac:dyDescent="0.25">
      <c r="A10" s="71" t="s">
        <v>56</v>
      </c>
      <c r="B10" s="97" t="s">
        <v>71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2">
        <f t="shared" ref="AH10:AH16" si="1">SUM(C10:AG10)</f>
        <v>131.5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2">
        <f t="shared" si="1"/>
        <v>0</v>
      </c>
    </row>
    <row r="12" spans="1:35" ht="15.75" thickBot="1" x14ac:dyDescent="0.3">
      <c r="A12" s="135" t="s">
        <v>62</v>
      </c>
      <c r="B12" s="136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2"/>
    </row>
    <row r="13" spans="1:35" ht="39.75" thickBot="1" x14ac:dyDescent="0.3">
      <c r="A13" s="78" t="s">
        <v>58</v>
      </c>
      <c r="B13" s="81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2">
        <f t="shared" si="1"/>
        <v>0</v>
      </c>
    </row>
    <row r="14" spans="1:35" x14ac:dyDescent="0.25">
      <c r="A14" s="131" t="s">
        <v>63</v>
      </c>
      <c r="B14" s="132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8"/>
      <c r="AH14" s="92"/>
    </row>
    <row r="15" spans="1:35" ht="26.25" x14ac:dyDescent="0.25">
      <c r="A15" s="80" t="s">
        <v>60</v>
      </c>
      <c r="B15" s="81"/>
      <c r="C15" s="9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2">
        <f t="shared" si="1"/>
        <v>0</v>
      </c>
    </row>
    <row r="16" spans="1:35" ht="28.9" customHeight="1" thickBot="1" x14ac:dyDescent="0.3">
      <c r="A16" s="178" t="s">
        <v>59</v>
      </c>
      <c r="B16" s="179" t="s">
        <v>69</v>
      </c>
      <c r="C16" s="79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9"/>
      <c r="AH16" s="93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29" t="s">
        <v>44</v>
      </c>
      <c r="B18" s="129"/>
      <c r="C18" s="99"/>
      <c r="D18" s="99">
        <v>0.3125</v>
      </c>
      <c r="E18" s="99"/>
      <c r="F18" s="99"/>
      <c r="G18" s="99">
        <v>0.3125</v>
      </c>
      <c r="H18" s="99">
        <v>0.3125</v>
      </c>
      <c r="I18" s="99">
        <v>0.3125</v>
      </c>
      <c r="J18" s="99">
        <v>0.3125</v>
      </c>
      <c r="K18" s="99">
        <v>0.3125</v>
      </c>
      <c r="L18" s="99"/>
      <c r="M18" s="99"/>
      <c r="N18" s="99">
        <v>0.3125</v>
      </c>
      <c r="O18" s="99">
        <v>0.3125</v>
      </c>
      <c r="P18" s="99">
        <v>0.3125</v>
      </c>
      <c r="Q18" s="99"/>
      <c r="R18" s="99">
        <v>0.3125</v>
      </c>
      <c r="S18" s="99"/>
      <c r="T18" s="99"/>
      <c r="U18" s="99">
        <v>0.3125</v>
      </c>
      <c r="V18" s="99">
        <v>0.3125</v>
      </c>
      <c r="W18" s="99">
        <v>0.3125</v>
      </c>
      <c r="X18" s="99"/>
      <c r="Y18" s="99">
        <v>0.3125</v>
      </c>
      <c r="Z18" s="99"/>
      <c r="AA18" s="99"/>
      <c r="AB18" s="99">
        <v>0.3125</v>
      </c>
      <c r="AC18" s="99">
        <v>0.3125</v>
      </c>
      <c r="AD18" s="99">
        <v>0.3125</v>
      </c>
      <c r="AE18" s="99">
        <v>0.3125</v>
      </c>
      <c r="AF18" s="99">
        <v>0.3125</v>
      </c>
      <c r="AG18" s="99"/>
      <c r="AH18" s="46"/>
    </row>
    <row r="19" spans="1:53" x14ac:dyDescent="0.25">
      <c r="A19" s="130" t="s">
        <v>43</v>
      </c>
      <c r="B19" s="130"/>
      <c r="C19" s="99"/>
      <c r="D19" s="99">
        <v>0.64583333333333337</v>
      </c>
      <c r="E19" s="99"/>
      <c r="F19" s="99"/>
      <c r="G19" s="99">
        <v>0.64583333333333337</v>
      </c>
      <c r="H19" s="99">
        <v>0.64583333333333337</v>
      </c>
      <c r="I19" s="99">
        <v>0.72916666666666663</v>
      </c>
      <c r="J19" s="99">
        <v>0.64583333333333337</v>
      </c>
      <c r="K19" s="99">
        <v>0.64583333333333337</v>
      </c>
      <c r="L19" s="99"/>
      <c r="M19" s="99"/>
      <c r="N19" s="99">
        <v>0.64583333333333337</v>
      </c>
      <c r="O19" s="99">
        <v>0.64583333333333337</v>
      </c>
      <c r="P19" s="99">
        <v>0.72916666666666663</v>
      </c>
      <c r="Q19" s="99"/>
      <c r="R19" s="99">
        <v>0.64583333333333337</v>
      </c>
      <c r="S19" s="99"/>
      <c r="T19" s="99"/>
      <c r="U19" s="99">
        <v>0.64583333333333337</v>
      </c>
      <c r="V19" s="99">
        <v>0.64583333333333337</v>
      </c>
      <c r="W19" s="99">
        <v>0.72916666666666663</v>
      </c>
      <c r="X19" s="99"/>
      <c r="Y19" s="99">
        <v>0.64583333333333337</v>
      </c>
      <c r="Z19" s="99"/>
      <c r="AA19" s="99"/>
      <c r="AB19" s="99">
        <v>0.64583333333333337</v>
      </c>
      <c r="AC19" s="99">
        <v>0.64583333333333337</v>
      </c>
      <c r="AD19" s="99">
        <v>0.72916666666666663</v>
      </c>
      <c r="AE19" s="99">
        <v>0.64583333333333337</v>
      </c>
      <c r="AF19" s="99">
        <v>0.64583333333333337</v>
      </c>
      <c r="AG19" s="99"/>
      <c r="AH19" s="47"/>
    </row>
    <row r="20" spans="1:53" x14ac:dyDescent="0.25">
      <c r="A20" s="126" t="s">
        <v>42</v>
      </c>
      <c r="B20" s="126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5" t="s">
        <v>54</v>
      </c>
      <c r="B21" s="126"/>
      <c r="C21" s="61">
        <f>(C20-INT(C20))*24</f>
        <v>0</v>
      </c>
      <c r="D21" s="61">
        <f>(D20-INT(D20))*24</f>
        <v>8</v>
      </c>
      <c r="E21" s="61">
        <f t="shared" ref="E21:AG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si="4"/>
        <v>0</v>
      </c>
      <c r="AH21" s="48"/>
    </row>
    <row r="22" spans="1:53" x14ac:dyDescent="0.25">
      <c r="A22" s="76" t="s">
        <v>41</v>
      </c>
      <c r="B22" s="76"/>
      <c r="C22" s="100" t="s">
        <v>75</v>
      </c>
      <c r="D22" s="58"/>
      <c r="E22" s="103"/>
      <c r="F22" s="103"/>
      <c r="G22" s="100"/>
      <c r="H22" s="58"/>
      <c r="I22" s="58"/>
      <c r="J22" s="103"/>
      <c r="K22" s="60"/>
      <c r="L22" s="103"/>
      <c r="M22" s="60"/>
      <c r="N22" s="60"/>
      <c r="O22" s="103"/>
      <c r="P22" s="60"/>
      <c r="Q22" s="58" t="s">
        <v>75</v>
      </c>
      <c r="R22" s="103" t="s">
        <v>67</v>
      </c>
      <c r="S22" s="100"/>
      <c r="T22" s="103"/>
      <c r="U22" s="60"/>
      <c r="V22" s="100"/>
      <c r="W22" s="58"/>
      <c r="X22" s="58" t="s">
        <v>68</v>
      </c>
      <c r="Y22" s="60"/>
      <c r="Z22" s="58"/>
      <c r="AA22" s="60"/>
      <c r="AB22" s="60"/>
      <c r="AC22" s="58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9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customHeight="1" thickBot="1" x14ac:dyDescent="0.3">
      <c r="A25" s="144"/>
      <c r="B25" s="145"/>
      <c r="K25" s="149" t="s">
        <v>73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6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S26" s="1">
        <v>2018</v>
      </c>
      <c r="AV26" s="94" t="s">
        <v>36</v>
      </c>
      <c r="AW26" s="95"/>
      <c r="AX26" s="95"/>
      <c r="AY26" s="95"/>
      <c r="AZ26" s="96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5"/>
      <c r="AS27" s="1">
        <v>2019</v>
      </c>
      <c r="AV27" s="94" t="s">
        <v>34</v>
      </c>
      <c r="AW27" s="95"/>
      <c r="AX27" s="95"/>
      <c r="AY27" s="95"/>
      <c r="AZ27" s="96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63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S28" s="1">
        <v>2020</v>
      </c>
      <c r="AV28" s="94" t="s">
        <v>32</v>
      </c>
      <c r="AW28" s="95"/>
      <c r="AX28" s="95"/>
      <c r="AY28" s="95"/>
      <c r="AZ28" s="96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63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5"/>
      <c r="AS29" s="1">
        <v>2021</v>
      </c>
      <c r="AV29" s="94" t="s">
        <v>31</v>
      </c>
      <c r="AW29" s="95"/>
      <c r="AX29" s="95"/>
      <c r="AY29" s="95"/>
      <c r="AZ29" s="96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5"/>
      <c r="AS30" s="1">
        <v>2022</v>
      </c>
      <c r="AV30" s="94" t="s">
        <v>29</v>
      </c>
      <c r="AW30" s="95"/>
      <c r="AX30" s="95"/>
      <c r="AY30" s="95"/>
      <c r="AZ30" s="96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  <c r="AS31" s="1">
        <v>2023</v>
      </c>
      <c r="AV31" s="94" t="s">
        <v>27</v>
      </c>
      <c r="AW31" s="95"/>
      <c r="AX31" s="95"/>
      <c r="AY31" s="95"/>
      <c r="AZ31" s="96"/>
      <c r="BA31" s="8">
        <f>DATE($AF$3,8,29)</f>
        <v>44802</v>
      </c>
    </row>
    <row r="32" spans="1:53" x14ac:dyDescent="0.25">
      <c r="A32" s="25" t="s">
        <v>26</v>
      </c>
      <c r="B32" s="101">
        <v>0</v>
      </c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S32" s="3" t="s">
        <v>25</v>
      </c>
      <c r="AV32" s="94" t="s">
        <v>24</v>
      </c>
      <c r="AW32" s="95"/>
      <c r="AX32" s="95"/>
      <c r="AY32" s="95"/>
      <c r="AZ32" s="96"/>
      <c r="BA32" s="8">
        <f>DATE($AF$3,9,1)</f>
        <v>44805</v>
      </c>
    </row>
    <row r="33" spans="1:53" ht="15.75" thickBot="1" x14ac:dyDescent="0.3">
      <c r="A33" s="24" t="s">
        <v>23</v>
      </c>
      <c r="B33" s="102">
        <v>0</v>
      </c>
      <c r="K33" s="163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S33" s="3" t="s">
        <v>22</v>
      </c>
      <c r="AV33" s="94" t="s">
        <v>21</v>
      </c>
      <c r="AW33" s="95"/>
      <c r="AX33" s="95"/>
      <c r="AY33" s="95"/>
      <c r="AZ33" s="96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63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S34" s="3" t="s">
        <v>19</v>
      </c>
      <c r="AV34" s="94" t="s">
        <v>18</v>
      </c>
      <c r="AW34" s="95"/>
      <c r="AX34" s="95"/>
      <c r="AY34" s="95"/>
      <c r="AZ34" s="96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63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S35" s="3" t="s">
        <v>17</v>
      </c>
      <c r="AT35" s="1"/>
      <c r="AU35" s="7"/>
      <c r="AV35" s="94" t="s">
        <v>16</v>
      </c>
      <c r="AW35" s="95"/>
      <c r="AX35" s="95"/>
      <c r="AY35" s="95"/>
      <c r="AZ35" s="96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66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8"/>
      <c r="AS36" s="3" t="s">
        <v>14</v>
      </c>
      <c r="AU36" s="7"/>
      <c r="AV36" s="94" t="s">
        <v>13</v>
      </c>
      <c r="AW36" s="95"/>
      <c r="AX36" s="95"/>
      <c r="AY36" s="95"/>
      <c r="AZ36" s="96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4" t="s">
        <v>11</v>
      </c>
      <c r="AW37" s="95"/>
      <c r="AX37" s="95"/>
      <c r="AY37" s="95"/>
      <c r="AZ37" s="96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0" priority="27" operator="greaterThan">
      <formula>12</formula>
    </cfRule>
  </conditionalFormatting>
  <conditionalFormatting sqref="C23:AG23 AH20:AH21">
    <cfRule type="cellIs" dxfId="9" priority="26" operator="greaterThan">
      <formula>12</formula>
    </cfRule>
  </conditionalFormatting>
  <conditionalFormatting sqref="C5:AG6">
    <cfRule type="expression" dxfId="8" priority="28">
      <formula>OR(WEEKDAY(C$6,2)=6,WEEKDAY(C$6,2)=7)</formula>
    </cfRule>
    <cfRule type="expression" dxfId="7" priority="29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EB866CA9-D5AB-4DA2-AAD4-09AC2C244B8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69" t="s">
        <v>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1:12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x14ac:dyDescent="0.2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1:12" x14ac:dyDescent="0.2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</row>
    <row r="9" spans="1:12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x14ac:dyDescent="0.25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x14ac:dyDescent="0.2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x14ac:dyDescent="0.25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x14ac:dyDescent="0.2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3" x14ac:dyDescent="0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3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3" x14ac:dyDescent="0.25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3" x14ac:dyDescent="0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3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</row>
    <row r="22" spans="1:13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3" x14ac:dyDescent="0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3" x14ac:dyDescent="0.2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3" x14ac:dyDescent="0.25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1:13" ht="193.5" customHeight="1" x14ac:dyDescent="0.2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2022-08-22T10:20:43Z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