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ZŠ\"/>
    </mc:Choice>
  </mc:AlternateContent>
  <xr:revisionPtr revIDLastSave="0" documentId="8_{0DE93AF7-D7A0-4837-A7BE-7E455EE46596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AH17" i="7"/>
  <c r="I6" i="6"/>
  <c r="Q6" i="6"/>
  <c r="Y6" i="6"/>
  <c r="AG5" i="6"/>
  <c r="AG6" i="6" s="1"/>
  <c r="J6" i="6"/>
  <c r="R6" i="6"/>
  <c r="AF5" i="6"/>
  <c r="AF6" i="6" s="1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<sst xmlns="http://schemas.openxmlformats.org/spreadsheetml/2006/main" count="226" uniqueCount="76">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</sst>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29" sqref="B29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4.44140625" style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" thickBot="1" x14ac:dyDescent="0.35">
      <c r="A3" s="139" t="s">
        <v>53</v>
      </c>
      <c r="B3" s="140"/>
      <c r="C3" s="140"/>
      <c r="D3" s="140"/>
      <c r="E3" s="140"/>
      <c r="F3" s="140"/>
      <c r="G3" s="141"/>
      <c r="H3" s="145" t="s">
        <v>52</v>
      </c>
      <c r="I3" s="146"/>
      <c r="J3" s="147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48" t="s">
        <v>51</v>
      </c>
      <c r="W3" s="150"/>
      <c r="X3" s="142" t="s">
        <v>17</v>
      </c>
      <c r="Y3" s="143"/>
      <c r="Z3" s="143"/>
      <c r="AA3" s="143"/>
      <c r="AB3" s="143"/>
      <c r="AC3" s="144"/>
      <c r="AD3" s="148" t="s">
        <v>50</v>
      </c>
      <c r="AE3" s="149"/>
      <c r="AF3" s="136">
        <v>2023</v>
      </c>
      <c r="AG3" s="137"/>
      <c r="AH3" s="138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130" t="s">
        <v>48</v>
      </c>
    </row>
    <row r="6" spans="1:34" ht="15" thickBot="1" x14ac:dyDescent="0.35">
      <c r="A6" s="120"/>
      <c r="B6" s="121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7" t="str">
        <f>IF(ISERROR(DATE($AF$3,$AU$24,AG5)),"",(DATE($AF$3,$AU$24,AG5)))</f>
        <v/>
      </c>
      <c r="AH6" s="131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" thickBot="1" x14ac:dyDescent="0.35">
      <c r="A8" s="126" t="s">
        <v>61</v>
      </c>
      <c r="B8" s="127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41.4" x14ac:dyDescent="0.3">
      <c r="A10" s="65" t="s">
        <v>56</v>
      </c>
      <c r="B10" s="85" t="s">
        <v>71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3">
        <f t="shared" ref="AH10:AH16" si="1">SUM(C10:AG10)</f>
        <v>109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" thickBot="1" x14ac:dyDescent="0.35">
      <c r="A12" s="128" t="s">
        <v>62</v>
      </c>
      <c r="B12" s="129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3">
      <c r="A14" s="124" t="s">
        <v>63</v>
      </c>
      <c r="B14" s="125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7.6" x14ac:dyDescent="0.3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5" customHeight="1" thickBot="1" x14ac:dyDescent="0.35">
      <c r="A16" s="91" t="s">
        <v>59</v>
      </c>
      <c r="B16" s="92" t="s">
        <v>69</v>
      </c>
      <c r="C16" s="73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4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22" t="s">
        <v>44</v>
      </c>
      <c r="B18" s="122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41"/>
    </row>
    <row r="19" spans="1:53" x14ac:dyDescent="0.3">
      <c r="A19" s="123" t="s">
        <v>43</v>
      </c>
      <c r="B19" s="123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42"/>
    </row>
    <row r="20" spans="1:53" x14ac:dyDescent="0.3">
      <c r="A20" s="119" t="s">
        <v>42</v>
      </c>
      <c r="B20" s="119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8" t="s">
        <v>54</v>
      </c>
      <c r="B21" s="119"/>
      <c r="C21" s="55">
        <f>(C20-INT(C20))*24</f>
        <v>0</v>
      </c>
      <c r="D21" s="55">
        <f>(D20-INT(D20))*24</f>
        <v>0</v>
      </c>
      <c r="E21" s="55">
        <f t="shared" ref="E21:AF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ref="AG21" si="5">(AG20-INT(AG20))*24</f>
        <v>0</v>
      </c>
      <c r="AH21" s="43"/>
    </row>
    <row r="22" spans="1:53" x14ac:dyDescent="0.3">
      <c r="A22" s="70" t="s">
        <v>41</v>
      </c>
      <c r="B22" s="70"/>
      <c r="C22" s="54"/>
      <c r="D22" s="93"/>
      <c r="E22" s="93"/>
      <c r="F22" s="93"/>
      <c r="G22" s="54"/>
      <c r="H22" s="93" t="s">
        <v>67</v>
      </c>
      <c r="I22" s="93"/>
      <c r="J22" s="93"/>
      <c r="K22" s="54"/>
      <c r="L22" s="93"/>
      <c r="M22" s="54" t="s">
        <v>67</v>
      </c>
      <c r="N22" s="54"/>
      <c r="O22" s="93" t="s">
        <v>68</v>
      </c>
      <c r="P22" s="54"/>
      <c r="Q22" s="93"/>
      <c r="R22" s="93"/>
      <c r="S22" s="54"/>
      <c r="T22" s="93"/>
      <c r="U22" s="54"/>
      <c r="V22" s="88" t="s">
        <v>75</v>
      </c>
      <c r="W22" s="52"/>
      <c r="X22" s="93"/>
      <c r="Y22" s="54"/>
      <c r="Z22" s="93"/>
      <c r="AA22" s="54"/>
      <c r="AB22" s="54"/>
      <c r="AC22" s="93"/>
      <c r="AD22" s="93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99" t="s">
        <v>40</v>
      </c>
      <c r="B24" s="100"/>
      <c r="K24" s="103" t="s">
        <v>55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  <c r="AS24" s="1">
        <v>2016</v>
      </c>
      <c r="AU24" s="1">
        <f>MONTH(DATEVALUE(X3&amp;" 1"))</f>
        <v>4</v>
      </c>
      <c r="AV24" s="96" t="s">
        <v>39</v>
      </c>
      <c r="AW24" s="97"/>
      <c r="AX24" s="97"/>
      <c r="AY24" s="97"/>
      <c r="AZ24" s="98"/>
      <c r="BA24" s="7">
        <f>DATE($AF$3,1,1)</f>
        <v>44927</v>
      </c>
    </row>
    <row r="25" spans="1:53" ht="15" thickBot="1" x14ac:dyDescent="0.35">
      <c r="A25" s="101"/>
      <c r="B25" s="102"/>
      <c r="K25" s="106" t="s">
        <v>70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09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1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9">
        <v>0</v>
      </c>
      <c r="K32" s="11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0">
        <v>0</v>
      </c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12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12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4" t="s">
        <v>9</v>
      </c>
      <c r="C38" s="94"/>
      <c r="D38" s="94"/>
      <c r="E38" s="9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5:AG6">
    <cfRule type="expression" dxfId="20" priority="104">
      <formula>OR(WEEKDAY(C$6,2)=6,WEEKDAY(C$6,2)=7)</formula>
    </cfRule>
    <cfRule type="expression" dxfId="19" priority="105">
      <formula>VLOOKUP(C$6,$BA$24:$BA$38,1,0)</formula>
    </cfRule>
  </conditionalFormatting>
  <conditionalFormatting sqref="C10:AG16">
    <cfRule type="expression" dxfId="18" priority="7">
      <formula>OR(WEEKDAY(C$6,2)=6,WEEKDAY(C$6,2)=7)</formula>
    </cfRule>
    <cfRule type="expression" dxfId="17" priority="8">
      <formula>VLOOKUP(C$6,$BA$24:$BA$38,1,0)</formula>
    </cfRule>
  </conditionalFormatting>
  <conditionalFormatting sqref="C17:AG19">
    <cfRule type="cellIs" dxfId="16" priority="6" operator="greaterThan">
      <formula>12</formula>
    </cfRule>
  </conditionalFormatting>
  <conditionalFormatting sqref="C22:AG23">
    <cfRule type="cellIs" dxfId="15" priority="1" operator="greaterThan">
      <formula>12</formula>
    </cfRule>
  </conditionalFormatting>
  <conditionalFormatting sqref="AH20:AH21">
    <cfRule type="cellIs" dxfId="14" priority="66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86246626-C860-4422-8F76-121D8E66011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B1" zoomScale="85" zoomScaleNormal="100" zoomScaleSheetLayoutView="100" workbookViewId="0">
      <selection activeCell="B29" sqref="B29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4.44140625" style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4.44140625" style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" thickBot="1" x14ac:dyDescent="0.35">
      <c r="A3" s="139" t="s">
        <v>53</v>
      </c>
      <c r="B3" s="140"/>
      <c r="C3" s="140"/>
      <c r="D3" s="140"/>
      <c r="E3" s="140"/>
      <c r="F3" s="140"/>
      <c r="G3" s="141"/>
      <c r="H3" s="145" t="s">
        <v>52</v>
      </c>
      <c r="I3" s="146"/>
      <c r="J3" s="147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48" t="s">
        <v>51</v>
      </c>
      <c r="W3" s="150"/>
      <c r="X3" s="142" t="s">
        <v>17</v>
      </c>
      <c r="Y3" s="143"/>
      <c r="Z3" s="143"/>
      <c r="AA3" s="143"/>
      <c r="AB3" s="143"/>
      <c r="AC3" s="144"/>
      <c r="AD3" s="148" t="s">
        <v>50</v>
      </c>
      <c r="AE3" s="149"/>
      <c r="AF3" s="136">
        <v>2023</v>
      </c>
      <c r="AG3" s="137"/>
      <c r="AH3" s="138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130" t="s">
        <v>48</v>
      </c>
    </row>
    <row r="6" spans="1:34" ht="15" thickBot="1" x14ac:dyDescent="0.35">
      <c r="A6" s="120"/>
      <c r="B6" s="121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7" t="str">
        <f>IF(ISERROR(DATE($AF$3,$AU$24,AG5)),"",(DATE($AF$3,$AU$24,AG5)))</f>
        <v/>
      </c>
      <c r="AH6" s="131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" thickBot="1" x14ac:dyDescent="0.35">
      <c r="A8" s="126" t="s">
        <v>61</v>
      </c>
      <c r="B8" s="127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41.4" x14ac:dyDescent="0.3">
      <c r="A10" s="65" t="s">
        <v>56</v>
      </c>
      <c r="B10" s="85" t="s">
        <v>71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3">
        <f t="shared" ref="AH10:AH16" si="1">SUM(C10:AG10)</f>
        <v>109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" thickBot="1" x14ac:dyDescent="0.35">
      <c r="A12" s="128" t="s">
        <v>62</v>
      </c>
      <c r="B12" s="129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3">
      <c r="A14" s="124" t="s">
        <v>63</v>
      </c>
      <c r="B14" s="125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7.6" x14ac:dyDescent="0.3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5" customHeight="1" thickBot="1" x14ac:dyDescent="0.35">
      <c r="A16" s="91" t="s">
        <v>59</v>
      </c>
      <c r="B16" s="92" t="s">
        <v>69</v>
      </c>
      <c r="C16" s="73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4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22" t="s">
        <v>44</v>
      </c>
      <c r="B18" s="122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41"/>
    </row>
    <row r="19" spans="1:53" x14ac:dyDescent="0.3">
      <c r="A19" s="123" t="s">
        <v>43</v>
      </c>
      <c r="B19" s="123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42"/>
    </row>
    <row r="20" spans="1:53" x14ac:dyDescent="0.3">
      <c r="A20" s="119" t="s">
        <v>42</v>
      </c>
      <c r="B20" s="119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8" t="s">
        <v>54</v>
      </c>
      <c r="B21" s="119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70" t="s">
        <v>41</v>
      </c>
      <c r="B22" s="70"/>
      <c r="C22" s="54"/>
      <c r="D22" s="93"/>
      <c r="E22" s="93"/>
      <c r="F22" s="93"/>
      <c r="G22" s="54"/>
      <c r="H22" s="93" t="s">
        <v>67</v>
      </c>
      <c r="I22" s="93"/>
      <c r="J22" s="93"/>
      <c r="K22" s="54"/>
      <c r="L22" s="93"/>
      <c r="M22" s="54" t="s">
        <v>67</v>
      </c>
      <c r="N22" s="54"/>
      <c r="O22" s="93" t="s">
        <v>68</v>
      </c>
      <c r="P22" s="54"/>
      <c r="Q22" s="93"/>
      <c r="R22" s="93"/>
      <c r="S22" s="54"/>
      <c r="T22" s="93"/>
      <c r="U22" s="54"/>
      <c r="V22" s="88" t="s">
        <v>75</v>
      </c>
      <c r="W22" s="52"/>
      <c r="X22" s="93"/>
      <c r="Y22" s="54"/>
      <c r="Z22" s="93"/>
      <c r="AA22" s="54"/>
      <c r="AB22" s="54"/>
      <c r="AC22" s="93"/>
      <c r="AD22" s="93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99" t="s">
        <v>40</v>
      </c>
      <c r="B24" s="100"/>
      <c r="K24" s="103" t="s">
        <v>55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  <c r="AS24" s="1">
        <v>2016</v>
      </c>
      <c r="AU24" s="1">
        <f>MONTH(DATEVALUE(X3&amp;" 1"))</f>
        <v>4</v>
      </c>
      <c r="AV24" s="96" t="s">
        <v>39</v>
      </c>
      <c r="AW24" s="97"/>
      <c r="AX24" s="97"/>
      <c r="AY24" s="97"/>
      <c r="AZ24" s="98"/>
      <c r="BA24" s="7">
        <f>DATE($AF$3,1,1)</f>
        <v>44927</v>
      </c>
    </row>
    <row r="25" spans="1:53" ht="15" thickBot="1" x14ac:dyDescent="0.35">
      <c r="A25" s="101"/>
      <c r="B25" s="102"/>
      <c r="K25" s="106" t="s">
        <v>72</v>
      </c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09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1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1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4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9">
        <v>0</v>
      </c>
      <c r="K32" s="11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4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0">
        <v>0</v>
      </c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12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12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4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15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7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4" t="s">
        <v>9</v>
      </c>
      <c r="C38" s="94"/>
      <c r="D38" s="94"/>
      <c r="E38" s="9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5:AG6">
    <cfRule type="expression" dxfId="13" priority="64">
      <formula>OR(WEEKDAY(C$6,2)=6,WEEKDAY(C$6,2)=7)</formula>
    </cfRule>
    <cfRule type="expression" dxfId="12" priority="65">
      <formula>VLOOKUP(C$6,$BA$24:$BA$38,1,0)</formula>
    </cfRule>
  </conditionalFormatting>
  <conditionalFormatting sqref="C10:AG16">
    <cfRule type="expression" dxfId="11" priority="7">
      <formula>OR(WEEKDAY(C$6,2)=6,WEEKDAY(C$6,2)=7)</formula>
    </cfRule>
    <cfRule type="expression" dxfId="10" priority="8">
      <formula>VLOOKUP(C$6,$BA$24:$BA$38,1,0)</formula>
    </cfRule>
  </conditionalFormatting>
  <conditionalFormatting sqref="C17:AG19">
    <cfRule type="cellIs" dxfId="9" priority="6" operator="greaterThan">
      <formula>12</formula>
    </cfRule>
  </conditionalFormatting>
  <conditionalFormatting sqref="C22:AG23">
    <cfRule type="cellIs" dxfId="8" priority="1" operator="greaterThan">
      <formula>12</formula>
    </cfRule>
  </conditionalFormatting>
  <conditionalFormatting sqref="AH20:AH21">
    <cfRule type="cellIs" dxfId="7" priority="62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A8EFEF9-DB4C-43EF-9AF0-E2A5F023B5E6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zoomScale="85" zoomScaleNormal="100" zoomScaleSheetLayoutView="100" workbookViewId="0">
      <selection activeCell="B29" sqref="B29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" thickBot="1" x14ac:dyDescent="0.35">
      <c r="A3" s="139" t="s">
        <v>53</v>
      </c>
      <c r="B3" s="140"/>
      <c r="C3" s="140"/>
      <c r="D3" s="140"/>
      <c r="E3" s="140"/>
      <c r="F3" s="140"/>
      <c r="G3" s="141"/>
      <c r="H3" s="145" t="s">
        <v>52</v>
      </c>
      <c r="I3" s="146"/>
      <c r="J3" s="147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48" t="s">
        <v>51</v>
      </c>
      <c r="W3" s="150"/>
      <c r="X3" s="142" t="s">
        <v>17</v>
      </c>
      <c r="Y3" s="143"/>
      <c r="Z3" s="143"/>
      <c r="AA3" s="143"/>
      <c r="AB3" s="143"/>
      <c r="AC3" s="144"/>
      <c r="AD3" s="148" t="s">
        <v>50</v>
      </c>
      <c r="AE3" s="149"/>
      <c r="AF3" s="136">
        <v>2023</v>
      </c>
      <c r="AG3" s="137"/>
      <c r="AH3" s="138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130" t="s">
        <v>48</v>
      </c>
    </row>
    <row r="6" spans="1:34" ht="15" thickBot="1" x14ac:dyDescent="0.35">
      <c r="A6" s="120"/>
      <c r="B6" s="121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7" t="str">
        <f>IF(ISERROR(DATE($AF$3,$AU$24,AG5)),"",(DATE($AF$3,$AU$24,AG5)))</f>
        <v/>
      </c>
      <c r="AH6" s="131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" thickBot="1" x14ac:dyDescent="0.35">
      <c r="A8" s="126" t="s">
        <v>61</v>
      </c>
      <c r="B8" s="127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41.4" x14ac:dyDescent="0.3">
      <c r="A10" s="65" t="s">
        <v>56</v>
      </c>
      <c r="B10" s="85" t="s">
        <v>71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3">
        <f t="shared" ref="AH10:AH16" si="1">SUM(C10:AG10)</f>
        <v>109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" thickBot="1" x14ac:dyDescent="0.35">
      <c r="A12" s="128" t="s">
        <v>62</v>
      </c>
      <c r="B12" s="129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3">
      <c r="A14" s="124" t="s">
        <v>63</v>
      </c>
      <c r="B14" s="125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7.6" x14ac:dyDescent="0.3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5" customHeight="1" thickBot="1" x14ac:dyDescent="0.35">
      <c r="A16" s="91" t="s">
        <v>59</v>
      </c>
      <c r="B16" s="92" t="s">
        <v>69</v>
      </c>
      <c r="C16" s="73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4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22" t="s">
        <v>44</v>
      </c>
      <c r="B18" s="122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41"/>
    </row>
    <row r="19" spans="1:53" x14ac:dyDescent="0.3">
      <c r="A19" s="123" t="s">
        <v>43</v>
      </c>
      <c r="B19" s="123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42"/>
    </row>
    <row r="20" spans="1:53" x14ac:dyDescent="0.3">
      <c r="A20" s="119" t="s">
        <v>42</v>
      </c>
      <c r="B20" s="119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8" t="s">
        <v>54</v>
      </c>
      <c r="B21" s="119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70" t="s">
        <v>41</v>
      </c>
      <c r="B22" s="70"/>
      <c r="C22" s="54"/>
      <c r="D22" s="93"/>
      <c r="E22" s="93"/>
      <c r="F22" s="93"/>
      <c r="G22" s="54"/>
      <c r="H22" s="93" t="s">
        <v>67</v>
      </c>
      <c r="I22" s="93"/>
      <c r="J22" s="93"/>
      <c r="K22" s="54"/>
      <c r="L22" s="93"/>
      <c r="M22" s="54" t="s">
        <v>67</v>
      </c>
      <c r="N22" s="54"/>
      <c r="O22" s="93" t="s">
        <v>68</v>
      </c>
      <c r="P22" s="54"/>
      <c r="Q22" s="93"/>
      <c r="R22" s="93"/>
      <c r="S22" s="54"/>
      <c r="T22" s="93"/>
      <c r="U22" s="54"/>
      <c r="V22" s="88" t="s">
        <v>75</v>
      </c>
      <c r="W22" s="52"/>
      <c r="X22" s="93"/>
      <c r="Y22" s="54"/>
      <c r="Z22" s="93"/>
      <c r="AA22" s="54"/>
      <c r="AB22" s="54"/>
      <c r="AC22" s="93"/>
      <c r="AD22" s="93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99" t="s">
        <v>40</v>
      </c>
      <c r="B24" s="100"/>
      <c r="K24" s="103" t="s">
        <v>55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/>
      <c r="AS24" s="1">
        <v>2016</v>
      </c>
      <c r="AU24" s="1">
        <f>MONTH(DATEVALUE(X3&amp;" 1"))</f>
        <v>4</v>
      </c>
      <c r="AV24" s="96" t="s">
        <v>39</v>
      </c>
      <c r="AW24" s="97"/>
      <c r="AX24" s="97"/>
      <c r="AY24" s="97"/>
      <c r="AZ24" s="98"/>
      <c r="BA24" s="7">
        <f>DATE($AF$3,1,1)</f>
        <v>44927</v>
      </c>
    </row>
    <row r="25" spans="1:53" ht="15.75" customHeight="1" thickBot="1" x14ac:dyDescent="0.35">
      <c r="A25" s="101"/>
      <c r="B25" s="102"/>
      <c r="K25" s="106" t="s">
        <v>73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S25" s="1">
        <v>2017</v>
      </c>
      <c r="AV25" s="96" t="s">
        <v>38</v>
      </c>
      <c r="AW25" s="97"/>
      <c r="AX25" s="97"/>
      <c r="AY25" s="97"/>
      <c r="AZ25" s="98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5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9">
        <v>0</v>
      </c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90">
        <v>0</v>
      </c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56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4" t="s">
        <v>9</v>
      </c>
      <c r="C38" s="94"/>
      <c r="D38" s="94"/>
      <c r="E38" s="9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5:AG6">
    <cfRule type="expression" dxfId="6" priority="64">
      <formula>OR(WEEKDAY(C$6,2)=6,WEEKDAY(C$6,2)=7)</formula>
    </cfRule>
    <cfRule type="expression" dxfId="5" priority="65">
      <formula>VLOOKUP(C$6,$BA$24:$BA$38,1,0)</formula>
    </cfRule>
  </conditionalFormatting>
  <conditionalFormatting sqref="C10:AG16">
    <cfRule type="expression" dxfId="4" priority="7">
      <formula>OR(WEEKDAY(C$6,2)=6,WEEKDAY(C$6,2)=7)</formula>
    </cfRule>
    <cfRule type="expression" dxfId="3" priority="8">
      <formula>VLOOKUP(C$6,$BA$24:$BA$38,1,0)</formula>
    </cfRule>
  </conditionalFormatting>
  <conditionalFormatting sqref="C17:AG19">
    <cfRule type="cellIs" dxfId="2" priority="6" operator="greaterThan">
      <formula>12</formula>
    </cfRule>
  </conditionalFormatting>
  <conditionalFormatting sqref="C22:AG23">
    <cfRule type="cellIs" dxfId="1" priority="1" operator="greaterThan">
      <formula>12</formula>
    </cfRule>
  </conditionalFormatting>
  <conditionalFormatting sqref="AH20:AH21">
    <cfRule type="cellIs" dxfId="0" priority="62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3EBB0AC-09A4-4719-88DA-B8DEA0C37D04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6"/>
  </cols>
  <sheetData>
    <row r="1" spans="1:12" ht="15" customHeight="1" x14ac:dyDescent="0.3">
      <c r="A1" s="159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x14ac:dyDescent="0.3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x14ac:dyDescent="0.3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x14ac:dyDescent="0.3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x14ac:dyDescent="0.3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1:12" x14ac:dyDescent="0.3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2" x14ac:dyDescent="0.3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1:12" x14ac:dyDescent="0.3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x14ac:dyDescent="0.3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x14ac:dyDescent="0.3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1:12" x14ac:dyDescent="0.3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x14ac:dyDescent="0.3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x14ac:dyDescent="0.3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x14ac:dyDescent="0.3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x14ac:dyDescent="0.3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2" x14ac:dyDescent="0.3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2" x14ac:dyDescent="0.3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2" x14ac:dyDescent="0.3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x14ac:dyDescent="0.3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x14ac:dyDescent="0.3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2" x14ac:dyDescent="0.3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</row>
    <row r="23" spans="1:12" x14ac:dyDescent="0.3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2" x14ac:dyDescent="0.3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</row>
    <row r="25" spans="1:12" x14ac:dyDescent="0.3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193.5" customHeight="1" x14ac:dyDescent="0.3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2023-03-21T14:35:03Z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