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SŠ\"/>
    </mc:Choice>
  </mc:AlternateContent>
  <xr:revisionPtr revIDLastSave="0" documentId="8_{6F907BA7-28D4-482B-988A-7DB0D0FDC665}" xr6:coauthVersionLast="47" xr6:coauthVersionMax="47" xr10:uidLastSave="{00000000-0000-0000-0000-000000000000}"/>
  <bookViews>
    <workbookView xWindow="-120" yWindow="-120" windowWidth="29040" windowHeight="1572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<sst xmlns="http://schemas.openxmlformats.org/spreadsheetml/2006/main" count="229" uniqueCount="77">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</sst>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8" fillId="0" borderId="3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5.75" thickBot="1" x14ac:dyDescent="0.3">
      <c r="A3" s="137" t="s">
        <v>53</v>
      </c>
      <c r="B3" s="138"/>
      <c r="C3" s="138"/>
      <c r="D3" s="138"/>
      <c r="E3" s="138"/>
      <c r="F3" s="138"/>
      <c r="G3" s="139"/>
      <c r="H3" s="143" t="s">
        <v>52</v>
      </c>
      <c r="I3" s="144"/>
      <c r="J3" s="145"/>
      <c r="K3" s="131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46" t="s">
        <v>51</v>
      </c>
      <c r="W3" s="148"/>
      <c r="X3" s="140" t="s">
        <v>14</v>
      </c>
      <c r="Y3" s="141"/>
      <c r="Z3" s="141"/>
      <c r="AA3" s="141"/>
      <c r="AB3" s="141"/>
      <c r="AC3" s="142"/>
      <c r="AD3" s="146" t="s">
        <v>50</v>
      </c>
      <c r="AE3" s="147"/>
      <c r="AF3" s="134">
        <v>2023</v>
      </c>
      <c r="AG3" s="135"/>
      <c r="AH3" s="136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28" t="s">
        <v>48</v>
      </c>
    </row>
    <row r="6" spans="1:34" ht="15.75" thickBot="1" x14ac:dyDescent="0.3">
      <c r="A6" s="118"/>
      <c r="B6" s="119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6">
        <f>IF(ISERROR(DATE($AF$3,$AU$24,AG5)),"",(DATE($AF$3,$AU$24,AG5)))</f>
        <v>45077</v>
      </c>
      <c r="AH6" s="129"/>
    </row>
    <row r="7" spans="1:34" x14ac:dyDescent="0.25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4" t="s">
        <v>61</v>
      </c>
      <c r="B8" s="125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2">
        <f t="shared" ref="AH10:AH16" si="1">SUM(C10:AG10)</f>
        <v>139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6" t="s">
        <v>62</v>
      </c>
      <c r="B12" s="127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2">
        <f t="shared" si="1"/>
        <v>0</v>
      </c>
    </row>
    <row r="14" spans="1:34" x14ac:dyDescent="0.25">
      <c r="A14" s="122" t="s">
        <v>63</v>
      </c>
      <c r="B14" s="123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2"/>
    </row>
    <row r="15" spans="1:34" ht="26.25" x14ac:dyDescent="0.25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0" t="s">
        <v>59</v>
      </c>
      <c r="B16" s="91" t="s">
        <v>73</v>
      </c>
      <c r="C16" s="72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20" t="s">
        <v>44</v>
      </c>
      <c r="B18" s="120"/>
      <c r="C18" s="85"/>
      <c r="D18" s="85">
        <v>0.3125</v>
      </c>
      <c r="E18" s="85">
        <v>0.3125</v>
      </c>
      <c r="F18" s="85">
        <v>0.3125</v>
      </c>
      <c r="G18" s="85">
        <v>0.3125</v>
      </c>
      <c r="H18" s="85"/>
      <c r="I18" s="85"/>
      <c r="J18" s="85"/>
      <c r="K18" s="85">
        <v>0.3125</v>
      </c>
      <c r="L18" s="85">
        <v>0.3125</v>
      </c>
      <c r="M18" s="85">
        <v>0.3125</v>
      </c>
      <c r="N18" s="85"/>
      <c r="O18" s="85"/>
      <c r="P18" s="85"/>
      <c r="Q18" s="85">
        <v>0.3125</v>
      </c>
      <c r="R18" s="85">
        <v>0.3125</v>
      </c>
      <c r="S18" s="85">
        <v>0.3125</v>
      </c>
      <c r="T18" s="85">
        <v>0.3125</v>
      </c>
      <c r="U18" s="85">
        <v>0.3125</v>
      </c>
      <c r="V18" s="85"/>
      <c r="W18" s="85"/>
      <c r="X18" s="85">
        <v>0.3125</v>
      </c>
      <c r="Y18" s="85">
        <v>0.3125</v>
      </c>
      <c r="Z18" s="85">
        <v>0.3125</v>
      </c>
      <c r="AA18" s="85"/>
      <c r="AB18" s="85">
        <v>0.3125</v>
      </c>
      <c r="AC18" s="85"/>
      <c r="AD18" s="85"/>
      <c r="AE18" s="85">
        <v>0.3125</v>
      </c>
      <c r="AF18" s="85">
        <v>0.3125</v>
      </c>
      <c r="AG18" s="85">
        <v>0.3125</v>
      </c>
      <c r="AH18" s="41"/>
    </row>
    <row r="19" spans="1:53" x14ac:dyDescent="0.25">
      <c r="A19" s="121" t="s">
        <v>43</v>
      </c>
      <c r="B19" s="121"/>
      <c r="C19" s="85"/>
      <c r="D19" s="85">
        <v>0.64583333333333337</v>
      </c>
      <c r="E19" s="85">
        <v>0.72916666666666663</v>
      </c>
      <c r="F19" s="85">
        <v>0.64583333333333337</v>
      </c>
      <c r="G19" s="85">
        <v>0.64583333333333337</v>
      </c>
      <c r="H19" s="85"/>
      <c r="I19" s="85"/>
      <c r="J19" s="85"/>
      <c r="K19" s="85">
        <v>0.64583333333333337</v>
      </c>
      <c r="L19" s="85">
        <v>0.72916666666666663</v>
      </c>
      <c r="M19" s="85">
        <v>0.64583333333333337</v>
      </c>
      <c r="N19" s="85"/>
      <c r="O19" s="85"/>
      <c r="P19" s="85"/>
      <c r="Q19" s="85">
        <v>0.64583333333333337</v>
      </c>
      <c r="R19" s="85">
        <v>0.64583333333333337</v>
      </c>
      <c r="S19" s="85">
        <v>0.72916666666666663</v>
      </c>
      <c r="T19" s="85">
        <v>0.64583333333333337</v>
      </c>
      <c r="U19" s="85">
        <v>0.64583333333333337</v>
      </c>
      <c r="V19" s="85"/>
      <c r="W19" s="85"/>
      <c r="X19" s="85">
        <v>0.64583333333333337</v>
      </c>
      <c r="Y19" s="85">
        <v>0.64583333333333337</v>
      </c>
      <c r="Z19" s="85">
        <v>0.72916666666666663</v>
      </c>
      <c r="AA19" s="85"/>
      <c r="AB19" s="85">
        <v>0.64583333333333337</v>
      </c>
      <c r="AC19" s="85"/>
      <c r="AD19" s="85"/>
      <c r="AE19" s="85">
        <v>0.64583333333333337</v>
      </c>
      <c r="AF19" s="85">
        <v>0.64583333333333337</v>
      </c>
      <c r="AG19" s="85">
        <v>0.72916666666666663</v>
      </c>
      <c r="AH19" s="42"/>
    </row>
    <row r="20" spans="1:53" x14ac:dyDescent="0.25">
      <c r="A20" s="117" t="s">
        <v>42</v>
      </c>
      <c r="B20" s="117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6" t="s">
        <v>54</v>
      </c>
      <c r="B21" s="117"/>
      <c r="C21" s="55">
        <f>(C20-INT(C20))*24</f>
        <v>0</v>
      </c>
      <c r="D21" s="55">
        <f>(D20-INT(D20))*24</f>
        <v>8</v>
      </c>
      <c r="E21" s="55">
        <f t="shared" ref="E21:AF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ref="AG21" si="5">(AG20-INT(AG20))*24</f>
        <v>10</v>
      </c>
      <c r="AH21" s="43"/>
    </row>
    <row r="22" spans="1:53" x14ac:dyDescent="0.25">
      <c r="A22" s="69" t="s">
        <v>41</v>
      </c>
      <c r="B22" s="69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7" t="s">
        <v>40</v>
      </c>
      <c r="B24" s="98"/>
      <c r="K24" s="101" t="s">
        <v>55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  <c r="AS24" s="1">
        <v>2016</v>
      </c>
      <c r="AU24" s="1">
        <f>MONTH(DATEVALUE(X3&amp;" 1"))</f>
        <v>5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thickBot="1" x14ac:dyDescent="0.3">
      <c r="A25" s="99"/>
      <c r="B25" s="100"/>
      <c r="K25" s="104" t="s">
        <v>69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7">
        <v>0</v>
      </c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8">
        <v>0</v>
      </c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2" t="s">
        <v>9</v>
      </c>
      <c r="C38" s="92"/>
      <c r="D38" s="92"/>
      <c r="E38" s="93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5:AG6">
    <cfRule type="expression" dxfId="32" priority="99">
      <formula>OR(WEEKDAY(C$6,2)=6,WEEKDAY(C$6,2)=7)</formula>
    </cfRule>
    <cfRule type="expression" dxfId="31" priority="100">
      <formula>VLOOKUP(C$6,$BA$24:$BA$38,1,0)</formula>
    </cfRule>
  </conditionalFormatting>
  <conditionalFormatting sqref="C17:AG17">
    <cfRule type="cellIs" dxfId="28" priority="15" operator="greaterThan">
      <formula>12</formula>
    </cfRule>
  </conditionalFormatting>
  <conditionalFormatting sqref="C23:AG23">
    <cfRule type="cellIs" dxfId="27" priority="5" operator="greaterThan">
      <formula>12</formula>
    </cfRule>
  </conditionalFormatting>
  <conditionalFormatting sqref="AH20:AH21">
    <cfRule type="cellIs" dxfId="26" priority="61" operator="greaterThan">
      <formula>12</formula>
    </cfRule>
  </conditionalFormatting>
  <conditionalFormatting sqref="C22:AG22">
    <cfRule type="cellIs" dxfId="9" priority="4" operator="greaterThan">
      <formula>12</formula>
    </cfRule>
  </conditionalFormatting>
  <conditionalFormatting sqref="C18:AG19">
    <cfRule type="cellIs" dxfId="6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1E4BE607-D851-495A-AC71-87F5B1DD2BCA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3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5.75" thickBot="1" x14ac:dyDescent="0.3">
      <c r="A3" s="137" t="s">
        <v>53</v>
      </c>
      <c r="B3" s="138"/>
      <c r="C3" s="138"/>
      <c r="D3" s="138"/>
      <c r="E3" s="138"/>
      <c r="F3" s="138"/>
      <c r="G3" s="139"/>
      <c r="H3" s="143" t="s">
        <v>52</v>
      </c>
      <c r="I3" s="144"/>
      <c r="J3" s="145"/>
      <c r="K3" s="131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46" t="s">
        <v>51</v>
      </c>
      <c r="W3" s="148"/>
      <c r="X3" s="140" t="s">
        <v>14</v>
      </c>
      <c r="Y3" s="141"/>
      <c r="Z3" s="141"/>
      <c r="AA3" s="141"/>
      <c r="AB3" s="141"/>
      <c r="AC3" s="142"/>
      <c r="AD3" s="146" t="s">
        <v>50</v>
      </c>
      <c r="AE3" s="147"/>
      <c r="AF3" s="134">
        <v>2023</v>
      </c>
      <c r="AG3" s="135"/>
      <c r="AH3" s="136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28" t="s">
        <v>48</v>
      </c>
    </row>
    <row r="6" spans="1:34" ht="15.75" thickBot="1" x14ac:dyDescent="0.3">
      <c r="A6" s="118"/>
      <c r="B6" s="119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6">
        <f>IF(ISERROR(DATE($AF$3,$AU$24,AG5)),"",(DATE($AF$3,$AU$24,AG5)))</f>
        <v>45077</v>
      </c>
      <c r="AH6" s="129"/>
    </row>
    <row r="7" spans="1:34" x14ac:dyDescent="0.25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4" t="s">
        <v>61</v>
      </c>
      <c r="B8" s="125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2">
        <f t="shared" ref="AH10:AH16" si="1">SUM(C10:AG10)</f>
        <v>139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6" t="s">
        <v>62</v>
      </c>
      <c r="B12" s="127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2">
        <f t="shared" si="1"/>
        <v>0</v>
      </c>
    </row>
    <row r="14" spans="1:34" x14ac:dyDescent="0.25">
      <c r="A14" s="122" t="s">
        <v>63</v>
      </c>
      <c r="B14" s="123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2"/>
    </row>
    <row r="15" spans="1:34" ht="26.25" x14ac:dyDescent="0.25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0" t="s">
        <v>59</v>
      </c>
      <c r="B16" s="91" t="s">
        <v>73</v>
      </c>
      <c r="C16" s="72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20" t="s">
        <v>44</v>
      </c>
      <c r="B18" s="120"/>
      <c r="C18" s="85"/>
      <c r="D18" s="85">
        <v>0.3125</v>
      </c>
      <c r="E18" s="85">
        <v>0.3125</v>
      </c>
      <c r="F18" s="85">
        <v>0.3125</v>
      </c>
      <c r="G18" s="85">
        <v>0.3125</v>
      </c>
      <c r="H18" s="85"/>
      <c r="I18" s="85"/>
      <c r="J18" s="85"/>
      <c r="K18" s="85">
        <v>0.3125</v>
      </c>
      <c r="L18" s="85">
        <v>0.3125</v>
      </c>
      <c r="M18" s="85">
        <v>0.3125</v>
      </c>
      <c r="N18" s="85"/>
      <c r="O18" s="85"/>
      <c r="P18" s="85"/>
      <c r="Q18" s="85">
        <v>0.3125</v>
      </c>
      <c r="R18" s="85">
        <v>0.3125</v>
      </c>
      <c r="S18" s="85">
        <v>0.3125</v>
      </c>
      <c r="T18" s="85">
        <v>0.3125</v>
      </c>
      <c r="U18" s="85">
        <v>0.3125</v>
      </c>
      <c r="V18" s="85"/>
      <c r="W18" s="85"/>
      <c r="X18" s="85">
        <v>0.3125</v>
      </c>
      <c r="Y18" s="85">
        <v>0.3125</v>
      </c>
      <c r="Z18" s="85">
        <v>0.3125</v>
      </c>
      <c r="AA18" s="85"/>
      <c r="AB18" s="85">
        <v>0.3125</v>
      </c>
      <c r="AC18" s="85"/>
      <c r="AD18" s="85"/>
      <c r="AE18" s="85">
        <v>0.3125</v>
      </c>
      <c r="AF18" s="85">
        <v>0.3125</v>
      </c>
      <c r="AG18" s="85">
        <v>0.3125</v>
      </c>
      <c r="AH18" s="41"/>
    </row>
    <row r="19" spans="1:53" x14ac:dyDescent="0.25">
      <c r="A19" s="121" t="s">
        <v>43</v>
      </c>
      <c r="B19" s="121"/>
      <c r="C19" s="85"/>
      <c r="D19" s="85">
        <v>0.64583333333333337</v>
      </c>
      <c r="E19" s="85">
        <v>0.72916666666666663</v>
      </c>
      <c r="F19" s="85">
        <v>0.64583333333333337</v>
      </c>
      <c r="G19" s="85">
        <v>0.64583333333333337</v>
      </c>
      <c r="H19" s="85"/>
      <c r="I19" s="85"/>
      <c r="J19" s="85"/>
      <c r="K19" s="85">
        <v>0.64583333333333337</v>
      </c>
      <c r="L19" s="85">
        <v>0.72916666666666663</v>
      </c>
      <c r="M19" s="85">
        <v>0.64583333333333337</v>
      </c>
      <c r="N19" s="85"/>
      <c r="O19" s="85"/>
      <c r="P19" s="85"/>
      <c r="Q19" s="85">
        <v>0.64583333333333337</v>
      </c>
      <c r="R19" s="85">
        <v>0.64583333333333337</v>
      </c>
      <c r="S19" s="85">
        <v>0.72916666666666663</v>
      </c>
      <c r="T19" s="85">
        <v>0.64583333333333337</v>
      </c>
      <c r="U19" s="85">
        <v>0.64583333333333337</v>
      </c>
      <c r="V19" s="85"/>
      <c r="W19" s="85"/>
      <c r="X19" s="85">
        <v>0.64583333333333337</v>
      </c>
      <c r="Y19" s="85">
        <v>0.64583333333333337</v>
      </c>
      <c r="Z19" s="85">
        <v>0.72916666666666663</v>
      </c>
      <c r="AA19" s="85"/>
      <c r="AB19" s="85">
        <v>0.64583333333333337</v>
      </c>
      <c r="AC19" s="85"/>
      <c r="AD19" s="85"/>
      <c r="AE19" s="85">
        <v>0.64583333333333337</v>
      </c>
      <c r="AF19" s="85">
        <v>0.64583333333333337</v>
      </c>
      <c r="AG19" s="85">
        <v>0.72916666666666663</v>
      </c>
      <c r="AH19" s="42"/>
    </row>
    <row r="20" spans="1:53" x14ac:dyDescent="0.25">
      <c r="A20" s="117" t="s">
        <v>42</v>
      </c>
      <c r="B20" s="117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6" t="s">
        <v>54</v>
      </c>
      <c r="B21" s="117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69" t="s">
        <v>41</v>
      </c>
      <c r="B22" s="69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7" t="s">
        <v>40</v>
      </c>
      <c r="B24" s="98"/>
      <c r="K24" s="101" t="s">
        <v>55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  <c r="AS24" s="1">
        <v>2016</v>
      </c>
      <c r="AU24" s="1">
        <f>MONTH(DATEVALUE(X3&amp;" 1"))</f>
        <v>5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thickBot="1" x14ac:dyDescent="0.3">
      <c r="A25" s="99"/>
      <c r="B25" s="100"/>
      <c r="K25" s="104" t="s">
        <v>71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7">
        <v>0</v>
      </c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8">
        <v>0</v>
      </c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2" t="s">
        <v>9</v>
      </c>
      <c r="C38" s="92"/>
      <c r="D38" s="92"/>
      <c r="E38" s="93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25" priority="52">
      <formula>OR(WEEKDAY(C$6,2)=6,WEEKDAY(C$6,2)=7)</formula>
    </cfRule>
    <cfRule type="expression" dxfId="24" priority="53">
      <formula>VLOOKUP(C$6,$BA$24:$BA$38,1,0)</formula>
    </cfRule>
  </conditionalFormatting>
  <conditionalFormatting sqref="C17:AG17">
    <cfRule type="cellIs" dxfId="21" priority="15" operator="greaterThan">
      <formula>12</formula>
    </cfRule>
  </conditionalFormatting>
  <conditionalFormatting sqref="C23:AG23">
    <cfRule type="cellIs" dxfId="20" priority="5" operator="greaterThan">
      <formula>12</formula>
    </cfRule>
  </conditionalFormatting>
  <conditionalFormatting sqref="AH20:AH21">
    <cfRule type="cellIs" dxfId="19" priority="50" operator="greaterThan">
      <formula>12</formula>
    </cfRule>
  </conditionalFormatting>
  <conditionalFormatting sqref="C22:AG22">
    <cfRule type="cellIs" dxfId="10" priority="4" operator="greaterThan">
      <formula>12</formula>
    </cfRule>
  </conditionalFormatting>
  <conditionalFormatting sqref="C18:AG19">
    <cfRule type="cellIs" dxfId="7" priority="3" operator="greaterThan">
      <formula>12</formula>
    </cfRule>
  </conditionalFormatting>
  <conditionalFormatting sqref="C10:AG16">
    <cfRule type="expression" dxfId="3" priority="1">
      <formula>OR(WEEKDAY(C$6,2)=6,WEEKDAY(C$6,2)=7)</formula>
    </cfRule>
    <cfRule type="expression" dxfId="2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34B1D62B-0472-4727-A020-76F20B8530CA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5.75" thickBot="1" x14ac:dyDescent="0.3">
      <c r="A3" s="137" t="s">
        <v>53</v>
      </c>
      <c r="B3" s="138"/>
      <c r="C3" s="138"/>
      <c r="D3" s="138"/>
      <c r="E3" s="138"/>
      <c r="F3" s="138"/>
      <c r="G3" s="139"/>
      <c r="H3" s="143" t="s">
        <v>52</v>
      </c>
      <c r="I3" s="144"/>
      <c r="J3" s="145"/>
      <c r="K3" s="131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46" t="s">
        <v>51</v>
      </c>
      <c r="W3" s="148"/>
      <c r="X3" s="140" t="s">
        <v>14</v>
      </c>
      <c r="Y3" s="141"/>
      <c r="Z3" s="141"/>
      <c r="AA3" s="141"/>
      <c r="AB3" s="141"/>
      <c r="AC3" s="142"/>
      <c r="AD3" s="146" t="s">
        <v>50</v>
      </c>
      <c r="AE3" s="147"/>
      <c r="AF3" s="134">
        <v>2023</v>
      </c>
      <c r="AG3" s="135"/>
      <c r="AH3" s="136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28" t="s">
        <v>48</v>
      </c>
    </row>
    <row r="6" spans="1:34" ht="15.75" thickBot="1" x14ac:dyDescent="0.3">
      <c r="A6" s="118"/>
      <c r="B6" s="119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6">
        <f>IF(ISERROR(DATE($AF$3,$AU$24,AG5)),"",(DATE($AF$3,$AU$24,AG5)))</f>
        <v>45077</v>
      </c>
      <c r="AH6" s="129"/>
    </row>
    <row r="7" spans="1:34" x14ac:dyDescent="0.25">
      <c r="A7" s="68" t="s">
        <v>47</v>
      </c>
      <c r="B7" s="8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4" t="s">
        <v>61</v>
      </c>
      <c r="B8" s="125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2">
        <f t="shared" ref="AH10:AH16" si="1">SUM(C10:AG10)</f>
        <v>139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6" t="s">
        <v>62</v>
      </c>
      <c r="B12" s="127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2">
        <f t="shared" si="1"/>
        <v>0</v>
      </c>
    </row>
    <row r="14" spans="1:34" x14ac:dyDescent="0.25">
      <c r="A14" s="122" t="s">
        <v>63</v>
      </c>
      <c r="B14" s="123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2"/>
    </row>
    <row r="15" spans="1:34" ht="26.25" x14ac:dyDescent="0.25">
      <c r="A15" s="73" t="s">
        <v>60</v>
      </c>
      <c r="B15" s="74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0" t="s">
        <v>59</v>
      </c>
      <c r="B16" s="91" t="s">
        <v>73</v>
      </c>
      <c r="C16" s="72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20" t="s">
        <v>44</v>
      </c>
      <c r="B18" s="120"/>
      <c r="C18" s="85"/>
      <c r="D18" s="85">
        <v>0.3125</v>
      </c>
      <c r="E18" s="85">
        <v>0.3125</v>
      </c>
      <c r="F18" s="85">
        <v>0.3125</v>
      </c>
      <c r="G18" s="85">
        <v>0.3125</v>
      </c>
      <c r="H18" s="85"/>
      <c r="I18" s="85"/>
      <c r="J18" s="85"/>
      <c r="K18" s="85">
        <v>0.3125</v>
      </c>
      <c r="L18" s="85">
        <v>0.3125</v>
      </c>
      <c r="M18" s="85">
        <v>0.3125</v>
      </c>
      <c r="N18" s="85"/>
      <c r="O18" s="85"/>
      <c r="P18" s="85"/>
      <c r="Q18" s="85">
        <v>0.3125</v>
      </c>
      <c r="R18" s="85">
        <v>0.3125</v>
      </c>
      <c r="S18" s="85">
        <v>0.3125</v>
      </c>
      <c r="T18" s="85">
        <v>0.3125</v>
      </c>
      <c r="U18" s="85">
        <v>0.3125</v>
      </c>
      <c r="V18" s="85"/>
      <c r="W18" s="85"/>
      <c r="X18" s="85">
        <v>0.3125</v>
      </c>
      <c r="Y18" s="85">
        <v>0.3125</v>
      </c>
      <c r="Z18" s="85">
        <v>0.3125</v>
      </c>
      <c r="AA18" s="85"/>
      <c r="AB18" s="85">
        <v>0.3125</v>
      </c>
      <c r="AC18" s="85"/>
      <c r="AD18" s="85"/>
      <c r="AE18" s="85">
        <v>0.3125</v>
      </c>
      <c r="AF18" s="85">
        <v>0.3125</v>
      </c>
      <c r="AG18" s="85">
        <v>0.3125</v>
      </c>
      <c r="AH18" s="41"/>
    </row>
    <row r="19" spans="1:53" x14ac:dyDescent="0.25">
      <c r="A19" s="121" t="s">
        <v>43</v>
      </c>
      <c r="B19" s="121"/>
      <c r="C19" s="85"/>
      <c r="D19" s="85">
        <v>0.64583333333333337</v>
      </c>
      <c r="E19" s="85">
        <v>0.72916666666666663</v>
      </c>
      <c r="F19" s="85">
        <v>0.64583333333333337</v>
      </c>
      <c r="G19" s="85">
        <v>0.64583333333333337</v>
      </c>
      <c r="H19" s="85"/>
      <c r="I19" s="85"/>
      <c r="J19" s="85"/>
      <c r="K19" s="85">
        <v>0.64583333333333337</v>
      </c>
      <c r="L19" s="85">
        <v>0.72916666666666663</v>
      </c>
      <c r="M19" s="85">
        <v>0.64583333333333337</v>
      </c>
      <c r="N19" s="85"/>
      <c r="O19" s="85"/>
      <c r="P19" s="85"/>
      <c r="Q19" s="85">
        <v>0.64583333333333337</v>
      </c>
      <c r="R19" s="85">
        <v>0.64583333333333337</v>
      </c>
      <c r="S19" s="85">
        <v>0.72916666666666663</v>
      </c>
      <c r="T19" s="85">
        <v>0.64583333333333337</v>
      </c>
      <c r="U19" s="85">
        <v>0.64583333333333337</v>
      </c>
      <c r="V19" s="85"/>
      <c r="W19" s="85"/>
      <c r="X19" s="85">
        <v>0.64583333333333337</v>
      </c>
      <c r="Y19" s="85">
        <v>0.64583333333333337</v>
      </c>
      <c r="Z19" s="85">
        <v>0.72916666666666663</v>
      </c>
      <c r="AA19" s="85"/>
      <c r="AB19" s="85">
        <v>0.64583333333333337</v>
      </c>
      <c r="AC19" s="85"/>
      <c r="AD19" s="85"/>
      <c r="AE19" s="85">
        <v>0.64583333333333337</v>
      </c>
      <c r="AF19" s="85">
        <v>0.64583333333333337</v>
      </c>
      <c r="AG19" s="85">
        <v>0.72916666666666663</v>
      </c>
      <c r="AH19" s="42"/>
    </row>
    <row r="20" spans="1:53" x14ac:dyDescent="0.25">
      <c r="A20" s="117" t="s">
        <v>42</v>
      </c>
      <c r="B20" s="117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6" t="s">
        <v>54</v>
      </c>
      <c r="B21" s="117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69" t="s">
        <v>41</v>
      </c>
      <c r="B22" s="69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7" t="s">
        <v>40</v>
      </c>
      <c r="B24" s="98"/>
      <c r="K24" s="101" t="s">
        <v>55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  <c r="AS24" s="1">
        <v>2016</v>
      </c>
      <c r="AU24" s="1">
        <f>MONTH(DATEVALUE(X3&amp;" 1"))</f>
        <v>5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customHeight="1" thickBot="1" x14ac:dyDescent="0.3">
      <c r="A25" s="99"/>
      <c r="B25" s="100"/>
      <c r="K25" s="104" t="s">
        <v>72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51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51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7">
        <v>0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8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2" t="s">
        <v>9</v>
      </c>
      <c r="C38" s="92"/>
      <c r="D38" s="92"/>
      <c r="E38" s="93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18" priority="52">
      <formula>OR(WEEKDAY(C$6,2)=6,WEEKDAY(C$6,2)=7)</formula>
    </cfRule>
    <cfRule type="expression" dxfId="17" priority="53">
      <formula>VLOOKUP(C$6,$BA$24:$BA$38,1,0)</formula>
    </cfRule>
  </conditionalFormatting>
  <conditionalFormatting sqref="C17:AG17">
    <cfRule type="cellIs" dxfId="14" priority="15" operator="greaterThan">
      <formula>12</formula>
    </cfRule>
  </conditionalFormatting>
  <conditionalFormatting sqref="C23:AG23">
    <cfRule type="cellIs" dxfId="13" priority="5" operator="greaterThan">
      <formula>12</formula>
    </cfRule>
  </conditionalFormatting>
  <conditionalFormatting sqref="AH20:AH21">
    <cfRule type="cellIs" dxfId="12" priority="50" operator="greaterThan">
      <formula>12</formula>
    </cfRule>
  </conditionalFormatting>
  <conditionalFormatting sqref="C22:AG22">
    <cfRule type="cellIs" dxfId="11" priority="4" operator="greaterThan">
      <formula>12</formula>
    </cfRule>
  </conditionalFormatting>
  <conditionalFormatting sqref="C18:AG19">
    <cfRule type="cellIs" dxfId="8" priority="3" operator="greaterThan">
      <formula>12</formula>
    </cfRule>
  </conditionalFormatting>
  <conditionalFormatting sqref="C10:AG16">
    <cfRule type="expression" dxfId="5" priority="1">
      <formula>OR(WEEKDAY(C$6,2)=6,WEEKDAY(C$6,2)=7)</formula>
    </cfRule>
    <cfRule type="expression" dxfId="4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3A5EEE1B-C38B-4F1E-9C47-6C8FF5F181B3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7" t="s">
        <v>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2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1:12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2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x14ac:dyDescent="0.2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25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25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x14ac:dyDescent="0.2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</row>
    <row r="21" spans="1:12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</row>
    <row r="22" spans="1:12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</row>
    <row r="23" spans="1:12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</row>
    <row r="24" spans="1:12" x14ac:dyDescent="0.25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ht="193.5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