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ZŠ\"/>
    </mc:Choice>
  </mc:AlternateContent>
  <xr:revisionPtr revIDLastSave="0" documentId="8_{2B64CDC6-11B2-4455-92E5-F10C63DD79FF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226AE7F7-A612-4858-B80A-CB7923B25B2C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<sst xmlns="http://schemas.openxmlformats.org/spreadsheetml/2006/main" count="77" uniqueCount="75">
  <si>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</si>
  <si>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</si>
  <si>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</si>
  <si>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</si>
  <si>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</si>
  <si>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</si>
  <si>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</si>
  <si>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</si>
  <si>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</si>
  <si>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</si>
  <si>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</si>
  <si>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</si>
  <si>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</si>
  <si>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</si>
  <si>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</si>
  <si>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</si>
  <si>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</si>
  <si>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</si>
  <si>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</si>
  <si>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</si>
  <si>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</si>
  <si>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</si>
  <si>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</si>
  <si>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</si>
  <si>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</si>
  <si>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</si>
  <si>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</si>
  <si>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</si>
  <si>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</si>
  <si>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</si>
  <si>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</si>
  <si>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</si>
  <si>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</si>
  <si>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</si>
  <si>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</si>
  <si>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</si>
  <si>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</si>
  <si>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</si>
  <si>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</si>
  <si>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</si>
  <si>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</si>
  <si>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</si>
  <si>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</si>
  <si>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</si>
  <si>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</si>
  <si>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</si>
  <si>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</si>
  <si>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</si>
  <si>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</si>
  <si>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</si>
  <si>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</si>
  <si>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</si>
  <si>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</si>
  <si>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</si>
  <si>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</si>
  <si>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</si>
  <si>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</si>
  <si>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</si>
  <si>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</si>
  <si>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</si>
  <si>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</si>
  <si>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</si>
  <si>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</si>
  <si>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</si>
  <si>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</si>
  <si>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</si>
  <si>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</si>
  <si>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</si>
  <si>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</si>
  <si>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</si>
  <si>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</si>
  <si>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ZŠ</t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</si>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</sst>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22" fillId="10" borderId="5" xfId="2" applyFont="1" applyFill="1" applyBorder="1" applyAlignment="1">
      <alignment wrapText="1"/>
    </xf>
    <xf numFmtId="0" fontId="22" fillId="0" borderId="10" xfId="2" applyFont="1" applyFill="1" applyBorder="1" applyAlignment="1">
      <alignment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D24" sqref="D24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ht="15.75" thickBot="1" x14ac:dyDescent="0.3">
      <c r="A3" s="127" t="s">
        <v>53</v>
      </c>
      <c r="B3" s="128"/>
      <c r="C3" s="128"/>
      <c r="D3" s="128"/>
      <c r="E3" s="128"/>
      <c r="F3" s="128"/>
      <c r="G3" s="129"/>
      <c r="H3" s="130" t="s">
        <v>52</v>
      </c>
      <c r="I3" s="131"/>
      <c r="J3" s="132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6" t="s">
        <v>51</v>
      </c>
      <c r="W3" s="137"/>
      <c r="X3" s="138" t="s">
        <v>5</v>
      </c>
      <c r="Y3" s="139"/>
      <c r="Z3" s="139"/>
      <c r="AA3" s="139"/>
      <c r="AB3" s="139"/>
      <c r="AC3" s="140"/>
      <c r="AD3" s="136" t="s">
        <v>50</v>
      </c>
      <c r="AE3" s="141"/>
      <c r="AF3" s="142">
        <v>2022</v>
      </c>
      <c r="AG3" s="143"/>
      <c r="AH3" s="144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 t="str">
        <f>IF(OR(DAY(DATE($AF$3,$AU$24+1,0))=28,DAY(DATE($AF$3,$AU$24+1,0))=29),"",IF(DAY(DATE($AF$3,$AU$24+1,0))=30,"",31))</f>
        <v/>
      </c>
      <c r="AH5" s="145" t="s">
        <v>48</v>
      </c>
      <c r="AI5" s="4"/>
    </row>
    <row r="6" spans="1:35" ht="15.75" thickBot="1" x14ac:dyDescent="0.3">
      <c r="A6" s="147"/>
      <c r="B6" s="148"/>
      <c r="C6" s="32">
        <f t="shared" ref="C6:AD6" si="0">(DATE($AF$3,$AU$24,C5))</f>
        <v>44805</v>
      </c>
      <c r="D6" s="31">
        <f t="shared" si="0"/>
        <v>44806</v>
      </c>
      <c r="E6" s="31">
        <f t="shared" si="0"/>
        <v>44807</v>
      </c>
      <c r="F6" s="31">
        <f t="shared" si="0"/>
        <v>44808</v>
      </c>
      <c r="G6" s="31">
        <f t="shared" si="0"/>
        <v>44809</v>
      </c>
      <c r="H6" s="31">
        <f t="shared" si="0"/>
        <v>44810</v>
      </c>
      <c r="I6" s="31">
        <f t="shared" si="0"/>
        <v>44811</v>
      </c>
      <c r="J6" s="31">
        <f t="shared" si="0"/>
        <v>44812</v>
      </c>
      <c r="K6" s="31">
        <f t="shared" si="0"/>
        <v>44813</v>
      </c>
      <c r="L6" s="31">
        <f t="shared" si="0"/>
        <v>44814</v>
      </c>
      <c r="M6" s="31">
        <f t="shared" si="0"/>
        <v>44815</v>
      </c>
      <c r="N6" s="31">
        <f t="shared" si="0"/>
        <v>44816</v>
      </c>
      <c r="O6" s="31">
        <f t="shared" si="0"/>
        <v>44817</v>
      </c>
      <c r="P6" s="31">
        <f t="shared" si="0"/>
        <v>44818</v>
      </c>
      <c r="Q6" s="31">
        <f t="shared" si="0"/>
        <v>44819</v>
      </c>
      <c r="R6" s="31">
        <f t="shared" si="0"/>
        <v>44820</v>
      </c>
      <c r="S6" s="31">
        <f t="shared" si="0"/>
        <v>44821</v>
      </c>
      <c r="T6" s="31">
        <f t="shared" si="0"/>
        <v>44822</v>
      </c>
      <c r="U6" s="31">
        <f t="shared" si="0"/>
        <v>44823</v>
      </c>
      <c r="V6" s="31">
        <f t="shared" si="0"/>
        <v>44824</v>
      </c>
      <c r="W6" s="31">
        <f t="shared" si="0"/>
        <v>44825</v>
      </c>
      <c r="X6" s="31">
        <f t="shared" si="0"/>
        <v>44826</v>
      </c>
      <c r="Y6" s="31">
        <f t="shared" si="0"/>
        <v>44827</v>
      </c>
      <c r="Z6" s="31">
        <f t="shared" si="0"/>
        <v>44828</v>
      </c>
      <c r="AA6" s="31">
        <f t="shared" si="0"/>
        <v>44829</v>
      </c>
      <c r="AB6" s="31">
        <f t="shared" si="0"/>
        <v>44830</v>
      </c>
      <c r="AC6" s="31">
        <f t="shared" si="0"/>
        <v>44831</v>
      </c>
      <c r="AD6" s="31">
        <f t="shared" si="0"/>
        <v>44832</v>
      </c>
      <c r="AE6" s="31">
        <f>IF(ISERROR(DATE($AF$3,$AU$24,AE5)),"",(DATE($AF$3,$AU$24,AE5)))</f>
        <v>44833</v>
      </c>
      <c r="AF6" s="31">
        <f>IF(ISERROR(DATE($AF$3,$AU$24,AF5)),"",(DATE($AF$3,$AU$24,AF5)))</f>
        <v>44834</v>
      </c>
      <c r="AG6" s="80" t="str">
        <f>IF(ISERROR(DATE($AF$3,$AU$24,AG5)),"",(DATE($AF$3,$AU$24,AG5)))</f>
        <v/>
      </c>
      <c r="AH6" s="146"/>
      <c r="AI6" s="4"/>
    </row>
    <row r="7" spans="1:35" x14ac:dyDescent="0.25">
      <c r="A7" s="71" t="s">
        <v>47</v>
      </c>
      <c r="B7" s="72" t="s">
        <v>72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49" t="s">
        <v>61</v>
      </c>
      <c r="B8" s="150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69</v>
      </c>
      <c r="C10" s="42"/>
      <c r="D10" s="42">
        <v>7.5</v>
      </c>
      <c r="E10" s="42"/>
      <c r="F10" s="42"/>
      <c r="G10" s="42">
        <v>7.5</v>
      </c>
      <c r="H10" s="42">
        <v>7.5</v>
      </c>
      <c r="I10" s="42">
        <v>7.5</v>
      </c>
      <c r="J10" s="42">
        <v>7.5</v>
      </c>
      <c r="K10" s="42">
        <v>7.5</v>
      </c>
      <c r="L10" s="42"/>
      <c r="M10" s="42"/>
      <c r="N10" s="42">
        <v>7.5</v>
      </c>
      <c r="O10" s="42">
        <v>7.5</v>
      </c>
      <c r="P10" s="42">
        <v>7.5</v>
      </c>
      <c r="Q10" s="42"/>
      <c r="R10" s="42"/>
      <c r="S10" s="42"/>
      <c r="T10" s="42"/>
      <c r="U10" s="42">
        <v>7.5</v>
      </c>
      <c r="V10" s="42">
        <v>7.5</v>
      </c>
      <c r="W10" s="42">
        <v>7.5</v>
      </c>
      <c r="X10" s="42"/>
      <c r="Y10" s="42">
        <v>7.5</v>
      </c>
      <c r="Z10" s="42"/>
      <c r="AA10" s="42"/>
      <c r="AB10" s="42">
        <v>7.5</v>
      </c>
      <c r="AC10" s="42">
        <v>4</v>
      </c>
      <c r="AD10" s="42">
        <v>7.5</v>
      </c>
      <c r="AE10" s="42">
        <v>7.5</v>
      </c>
      <c r="AF10" s="42">
        <v>7.5</v>
      </c>
      <c r="AG10" s="42"/>
      <c r="AH10" s="89">
        <f t="shared" ref="AH10:AH16" si="1">SUM(C10:AG10)</f>
        <v>131.5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51" t="s">
        <v>62</v>
      </c>
      <c r="B12" s="152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/>
      <c r="C13" s="49"/>
      <c r="D13" s="50"/>
      <c r="E13" s="50"/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/>
      <c r="T13" s="50"/>
      <c r="U13" s="50"/>
      <c r="V13" s="42"/>
      <c r="W13" s="42"/>
      <c r="X13" s="49"/>
      <c r="Y13" s="50"/>
      <c r="Z13" s="50"/>
      <c r="AA13" s="50"/>
      <c r="AB13" s="50"/>
      <c r="AC13" s="42"/>
      <c r="AD13" s="42"/>
      <c r="AE13" s="50"/>
      <c r="AF13" s="50"/>
      <c r="AG13" s="50"/>
      <c r="AH13" s="89">
        <f t="shared" si="1"/>
        <v>0</v>
      </c>
    </row>
    <row r="14" spans="1:35" x14ac:dyDescent="0.25">
      <c r="A14" s="153" t="s">
        <v>63</v>
      </c>
      <c r="B14" s="154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64" t="s">
        <v>59</v>
      </c>
      <c r="B16" s="165" t="s">
        <v>71</v>
      </c>
      <c r="C16" s="76"/>
      <c r="D16" s="50"/>
      <c r="E16" s="50"/>
      <c r="F16" s="50"/>
      <c r="G16" s="50"/>
      <c r="H16" s="50"/>
      <c r="I16" s="50">
        <v>1</v>
      </c>
      <c r="J16" s="50"/>
      <c r="K16" s="50"/>
      <c r="L16" s="50"/>
      <c r="M16" s="50"/>
      <c r="N16" s="50"/>
      <c r="O16" s="50"/>
      <c r="P16" s="50">
        <v>1</v>
      </c>
      <c r="Q16" s="50"/>
      <c r="R16" s="50"/>
      <c r="S16" s="50"/>
      <c r="T16" s="50"/>
      <c r="U16" s="50"/>
      <c r="V16" s="50"/>
      <c r="W16" s="50">
        <v>1</v>
      </c>
      <c r="X16" s="50"/>
      <c r="Y16" s="50"/>
      <c r="Z16" s="50"/>
      <c r="AA16" s="50"/>
      <c r="AB16" s="50"/>
      <c r="AC16" s="50"/>
      <c r="AD16" s="50">
        <v>1</v>
      </c>
      <c r="AE16" s="50"/>
      <c r="AF16" s="50"/>
      <c r="AG16" s="86"/>
      <c r="AH16" s="90">
        <f t="shared" si="1"/>
        <v>4</v>
      </c>
    </row>
    <row r="17" spans="1:53" ht="15.75" thickBot="1" x14ac:dyDescent="0.3">
      <c r="B17" s="28" t="s">
        <v>45</v>
      </c>
      <c r="C17" s="51">
        <f t="shared" ref="C17:AH17" si="2">SUM(C10:C16)</f>
        <v>0</v>
      </c>
      <c r="D17" s="51">
        <f t="shared" si="2"/>
        <v>7.5</v>
      </c>
      <c r="E17" s="51">
        <f t="shared" si="2"/>
        <v>0</v>
      </c>
      <c r="F17" s="51">
        <f t="shared" si="2"/>
        <v>0</v>
      </c>
      <c r="G17" s="51">
        <f t="shared" si="2"/>
        <v>7.5</v>
      </c>
      <c r="H17" s="51">
        <f t="shared" si="2"/>
        <v>7.5</v>
      </c>
      <c r="I17" s="51">
        <f t="shared" si="2"/>
        <v>8.5</v>
      </c>
      <c r="J17" s="51">
        <f t="shared" si="2"/>
        <v>7.5</v>
      </c>
      <c r="K17" s="51">
        <f t="shared" si="2"/>
        <v>7.5</v>
      </c>
      <c r="L17" s="51">
        <f t="shared" si="2"/>
        <v>0</v>
      </c>
      <c r="M17" s="51">
        <f t="shared" si="2"/>
        <v>0</v>
      </c>
      <c r="N17" s="51">
        <f t="shared" si="2"/>
        <v>7.5</v>
      </c>
      <c r="O17" s="51">
        <f t="shared" si="2"/>
        <v>7.5</v>
      </c>
      <c r="P17" s="51">
        <f t="shared" si="2"/>
        <v>8.5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7.5</v>
      </c>
      <c r="W17" s="51">
        <f t="shared" si="2"/>
        <v>8.5</v>
      </c>
      <c r="X17" s="51">
        <f t="shared" si="2"/>
        <v>0</v>
      </c>
      <c r="Y17" s="51">
        <f t="shared" si="2"/>
        <v>7.5</v>
      </c>
      <c r="Z17" s="51">
        <f t="shared" si="2"/>
        <v>0</v>
      </c>
      <c r="AA17" s="51">
        <f t="shared" si="2"/>
        <v>0</v>
      </c>
      <c r="AB17" s="51">
        <f t="shared" si="2"/>
        <v>7.5</v>
      </c>
      <c r="AC17" s="51">
        <f t="shared" si="2"/>
        <v>4</v>
      </c>
      <c r="AD17" s="51">
        <f t="shared" si="2"/>
        <v>8.5</v>
      </c>
      <c r="AE17" s="51">
        <f t="shared" si="2"/>
        <v>7.5</v>
      </c>
      <c r="AF17" s="51">
        <f t="shared" si="2"/>
        <v>7.5</v>
      </c>
      <c r="AG17" s="52">
        <f t="shared" si="2"/>
        <v>0</v>
      </c>
      <c r="AH17" s="52">
        <f t="shared" si="2"/>
        <v>135.5</v>
      </c>
    </row>
    <row r="18" spans="1:53" x14ac:dyDescent="0.25">
      <c r="A18" s="115" t="s">
        <v>44</v>
      </c>
      <c r="B18" s="115"/>
      <c r="C18" s="96"/>
      <c r="D18" s="96">
        <v>0.3125</v>
      </c>
      <c r="E18" s="96"/>
      <c r="F18" s="96"/>
      <c r="G18" s="96">
        <v>0.3125</v>
      </c>
      <c r="H18" s="96">
        <v>0.3125</v>
      </c>
      <c r="I18" s="96">
        <v>0.3125</v>
      </c>
      <c r="J18" s="96">
        <v>0.3125</v>
      </c>
      <c r="K18" s="96">
        <v>0.3125</v>
      </c>
      <c r="L18" s="96"/>
      <c r="M18" s="96"/>
      <c r="N18" s="96">
        <v>0.3125</v>
      </c>
      <c r="O18" s="96">
        <v>0.3125</v>
      </c>
      <c r="P18" s="96">
        <v>0.3125</v>
      </c>
      <c r="Q18" s="96"/>
      <c r="R18" s="96">
        <v>0.3125</v>
      </c>
      <c r="S18" s="96"/>
      <c r="T18" s="96"/>
      <c r="U18" s="96">
        <v>0.3125</v>
      </c>
      <c r="V18" s="96">
        <v>0.3125</v>
      </c>
      <c r="W18" s="96">
        <v>0.3125</v>
      </c>
      <c r="X18" s="96"/>
      <c r="Y18" s="96">
        <v>0.3125</v>
      </c>
      <c r="Z18" s="96"/>
      <c r="AA18" s="96"/>
      <c r="AB18" s="96">
        <v>0.3125</v>
      </c>
      <c r="AC18" s="96">
        <v>0.3125</v>
      </c>
      <c r="AD18" s="96">
        <v>0.3125</v>
      </c>
      <c r="AE18" s="96">
        <v>0.3125</v>
      </c>
      <c r="AF18" s="96">
        <v>0.3125</v>
      </c>
      <c r="AG18" s="96"/>
      <c r="AH18" s="43"/>
    </row>
    <row r="19" spans="1:53" x14ac:dyDescent="0.25">
      <c r="A19" s="116" t="s">
        <v>43</v>
      </c>
      <c r="B19" s="116"/>
      <c r="C19" s="96"/>
      <c r="D19" s="96">
        <v>0.64583333333333337</v>
      </c>
      <c r="E19" s="96"/>
      <c r="F19" s="96"/>
      <c r="G19" s="96">
        <v>0.64583333333333337</v>
      </c>
      <c r="H19" s="96">
        <v>0.64583333333333337</v>
      </c>
      <c r="I19" s="96">
        <v>0.72916666666666663</v>
      </c>
      <c r="J19" s="96">
        <v>0.64583333333333337</v>
      </c>
      <c r="K19" s="96">
        <v>0.64583333333333337</v>
      </c>
      <c r="L19" s="96"/>
      <c r="M19" s="96"/>
      <c r="N19" s="96">
        <v>0.64583333333333337</v>
      </c>
      <c r="O19" s="96">
        <v>0.64583333333333337</v>
      </c>
      <c r="P19" s="96">
        <v>0.72916666666666663</v>
      </c>
      <c r="Q19" s="96"/>
      <c r="R19" s="96">
        <v>0.64583333333333337</v>
      </c>
      <c r="S19" s="96"/>
      <c r="T19" s="96"/>
      <c r="U19" s="96">
        <v>0.64583333333333337</v>
      </c>
      <c r="V19" s="96">
        <v>0.64583333333333337</v>
      </c>
      <c r="W19" s="96">
        <v>0.72916666666666663</v>
      </c>
      <c r="X19" s="96"/>
      <c r="Y19" s="96">
        <v>0.64583333333333337</v>
      </c>
      <c r="Z19" s="96"/>
      <c r="AA19" s="96"/>
      <c r="AB19" s="96">
        <v>0.64583333333333337</v>
      </c>
      <c r="AC19" s="96">
        <v>0.64583333333333337</v>
      </c>
      <c r="AD19" s="96">
        <v>0.72916666666666663</v>
      </c>
      <c r="AE19" s="96">
        <v>0.64583333333333337</v>
      </c>
      <c r="AF19" s="96">
        <v>0.64583333333333337</v>
      </c>
      <c r="AG19" s="96"/>
      <c r="AH19" s="44"/>
    </row>
    <row r="20" spans="1:53" x14ac:dyDescent="0.25">
      <c r="A20" s="117" t="s">
        <v>42</v>
      </c>
      <c r="B20" s="117"/>
      <c r="C20" s="53">
        <f>C19-C18</f>
        <v>0</v>
      </c>
      <c r="D20" s="53">
        <f t="shared" ref="D20:AG20" si="3">D19-D18</f>
        <v>0.33333333333333337</v>
      </c>
      <c r="E20" s="53">
        <f>E19-E18</f>
        <v>0</v>
      </c>
      <c r="F20" s="53">
        <f>F19-F18</f>
        <v>0</v>
      </c>
      <c r="G20" s="53">
        <f t="shared" si="3"/>
        <v>0.33333333333333337</v>
      </c>
      <c r="H20" s="53">
        <f t="shared" si="3"/>
        <v>0.33333333333333337</v>
      </c>
      <c r="I20" s="53">
        <f t="shared" si="3"/>
        <v>0.41666666666666663</v>
      </c>
      <c r="J20" s="53">
        <f t="shared" si="3"/>
        <v>0.33333333333333337</v>
      </c>
      <c r="K20" s="53">
        <f t="shared" si="3"/>
        <v>0.33333333333333337</v>
      </c>
      <c r="L20" s="53">
        <f t="shared" si="3"/>
        <v>0</v>
      </c>
      <c r="M20" s="53">
        <f t="shared" si="3"/>
        <v>0</v>
      </c>
      <c r="N20" s="53">
        <f t="shared" si="3"/>
        <v>0.33333333333333337</v>
      </c>
      <c r="O20" s="53">
        <f t="shared" si="3"/>
        <v>0.33333333333333337</v>
      </c>
      <c r="P20" s="53">
        <f t="shared" si="3"/>
        <v>0.41666666666666663</v>
      </c>
      <c r="Q20" s="53">
        <f t="shared" si="3"/>
        <v>0</v>
      </c>
      <c r="R20" s="53">
        <f t="shared" si="3"/>
        <v>0.33333333333333337</v>
      </c>
      <c r="S20" s="53">
        <f t="shared" si="3"/>
        <v>0</v>
      </c>
      <c r="T20" s="53">
        <f t="shared" si="3"/>
        <v>0</v>
      </c>
      <c r="U20" s="53">
        <f t="shared" si="3"/>
        <v>0.33333333333333337</v>
      </c>
      <c r="V20" s="53">
        <f t="shared" si="3"/>
        <v>0.33333333333333337</v>
      </c>
      <c r="W20" s="53">
        <f t="shared" si="3"/>
        <v>0.41666666666666663</v>
      </c>
      <c r="X20" s="53">
        <f t="shared" si="3"/>
        <v>0</v>
      </c>
      <c r="Y20" s="53">
        <f t="shared" si="3"/>
        <v>0.33333333333333337</v>
      </c>
      <c r="Z20" s="53">
        <f t="shared" si="3"/>
        <v>0</v>
      </c>
      <c r="AA20" s="53">
        <f t="shared" si="3"/>
        <v>0</v>
      </c>
      <c r="AB20" s="53">
        <f t="shared" si="3"/>
        <v>0.33333333333333337</v>
      </c>
      <c r="AC20" s="53">
        <f t="shared" si="3"/>
        <v>0.33333333333333337</v>
      </c>
      <c r="AD20" s="53">
        <f t="shared" si="3"/>
        <v>0.41666666666666663</v>
      </c>
      <c r="AE20" s="53">
        <f t="shared" si="3"/>
        <v>0.33333333333333337</v>
      </c>
      <c r="AF20" s="53">
        <f t="shared" si="3"/>
        <v>0.33333333333333337</v>
      </c>
      <c r="AG20" s="53">
        <f t="shared" si="3"/>
        <v>0</v>
      </c>
      <c r="AH20" s="45"/>
    </row>
    <row r="21" spans="1:53" x14ac:dyDescent="0.25">
      <c r="A21" s="118" t="s">
        <v>54</v>
      </c>
      <c r="B21" s="117"/>
      <c r="C21" s="58">
        <f>(C20-INT(C20))*24</f>
        <v>0</v>
      </c>
      <c r="D21" s="58">
        <f>(D20-INT(D20))*24</f>
        <v>8</v>
      </c>
      <c r="E21" s="58">
        <f t="shared" ref="E21:AG21" si="4">(E20-INT(E20))*24</f>
        <v>0</v>
      </c>
      <c r="F21" s="58">
        <f t="shared" si="4"/>
        <v>0</v>
      </c>
      <c r="G21" s="58">
        <f>(G20-INT(G20))*24</f>
        <v>8</v>
      </c>
      <c r="H21" s="58">
        <f t="shared" si="4"/>
        <v>8</v>
      </c>
      <c r="I21" s="58">
        <f t="shared" si="4"/>
        <v>10</v>
      </c>
      <c r="J21" s="58">
        <f t="shared" si="4"/>
        <v>8</v>
      </c>
      <c r="K21" s="58">
        <f t="shared" si="4"/>
        <v>8</v>
      </c>
      <c r="L21" s="58">
        <f t="shared" si="4"/>
        <v>0</v>
      </c>
      <c r="M21" s="58">
        <f t="shared" si="4"/>
        <v>0</v>
      </c>
      <c r="N21" s="58">
        <f t="shared" si="4"/>
        <v>8</v>
      </c>
      <c r="O21" s="58">
        <f t="shared" si="4"/>
        <v>8</v>
      </c>
      <c r="P21" s="58">
        <f t="shared" si="4"/>
        <v>10</v>
      </c>
      <c r="Q21" s="58">
        <f t="shared" si="4"/>
        <v>0</v>
      </c>
      <c r="R21" s="58">
        <f t="shared" si="4"/>
        <v>8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8</v>
      </c>
      <c r="W21" s="58">
        <f t="shared" si="4"/>
        <v>10</v>
      </c>
      <c r="X21" s="58">
        <f t="shared" si="4"/>
        <v>0</v>
      </c>
      <c r="Y21" s="58">
        <f t="shared" si="4"/>
        <v>8</v>
      </c>
      <c r="Z21" s="58">
        <f t="shared" si="4"/>
        <v>0</v>
      </c>
      <c r="AA21" s="58">
        <f t="shared" si="4"/>
        <v>0</v>
      </c>
      <c r="AB21" s="58">
        <f t="shared" si="4"/>
        <v>8</v>
      </c>
      <c r="AC21" s="58">
        <f t="shared" si="4"/>
        <v>8</v>
      </c>
      <c r="AD21" s="58">
        <f t="shared" si="4"/>
        <v>10</v>
      </c>
      <c r="AE21" s="58">
        <f t="shared" si="4"/>
        <v>8</v>
      </c>
      <c r="AF21" s="58">
        <f t="shared" si="4"/>
        <v>8</v>
      </c>
      <c r="AG21" s="54">
        <f t="shared" si="4"/>
        <v>0</v>
      </c>
      <c r="AH21" s="45"/>
    </row>
    <row r="22" spans="1:53" x14ac:dyDescent="0.25">
      <c r="A22" s="73" t="s">
        <v>41</v>
      </c>
      <c r="B22" s="73"/>
      <c r="C22" s="95" t="s">
        <v>73</v>
      </c>
      <c r="D22" s="55"/>
      <c r="E22" s="100"/>
      <c r="F22" s="100"/>
      <c r="G22" s="95"/>
      <c r="H22" s="55"/>
      <c r="I22" s="55"/>
      <c r="J22" s="100"/>
      <c r="K22" s="57"/>
      <c r="L22" s="100"/>
      <c r="M22" s="57"/>
      <c r="N22" s="57"/>
      <c r="O22" s="100"/>
      <c r="P22" s="57"/>
      <c r="Q22" s="55" t="s">
        <v>73</v>
      </c>
      <c r="R22" s="100" t="s">
        <v>67</v>
      </c>
      <c r="S22" s="95"/>
      <c r="T22" s="100"/>
      <c r="U22" s="57"/>
      <c r="V22" s="95"/>
      <c r="W22" s="55"/>
      <c r="X22" s="55" t="s">
        <v>68</v>
      </c>
      <c r="Y22" s="57"/>
      <c r="Z22" s="55"/>
      <c r="AA22" s="57"/>
      <c r="AB22" s="57"/>
      <c r="AC22" s="55" t="s">
        <v>74</v>
      </c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19" t="s">
        <v>40</v>
      </c>
      <c r="B24" s="120"/>
      <c r="K24" s="123" t="s">
        <v>55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S24" s="1">
        <v>2016</v>
      </c>
      <c r="AU24" s="1">
        <f>MONTH(DATEVALUE(X3&amp;" 1"))</f>
        <v>9</v>
      </c>
      <c r="AV24" s="101" t="s">
        <v>39</v>
      </c>
      <c r="AW24" s="102"/>
      <c r="AX24" s="102"/>
      <c r="AY24" s="102"/>
      <c r="AZ24" s="103"/>
      <c r="BA24" s="8">
        <f>DATE($AF$3,1,1)</f>
        <v>44562</v>
      </c>
    </row>
    <row r="25" spans="1:53" ht="15.75" customHeight="1" thickBot="1" x14ac:dyDescent="0.3">
      <c r="A25" s="121"/>
      <c r="B25" s="122"/>
      <c r="K25" s="104" t="s">
        <v>70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S25" s="1">
        <v>2017</v>
      </c>
      <c r="AV25" s="101" t="s">
        <v>38</v>
      </c>
      <c r="AW25" s="102"/>
      <c r="AX25" s="102"/>
      <c r="AY25" s="102"/>
      <c r="AZ25" s="103"/>
      <c r="BA25" s="8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15</v>
      </c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11</v>
      </c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44837</v>
      </c>
      <c r="C35" s="1"/>
      <c r="D35" s="1"/>
      <c r="E35" s="1"/>
      <c r="F35" s="1"/>
      <c r="G35" s="1"/>
      <c r="K35" s="107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2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3" t="s">
        <v>9</v>
      </c>
      <c r="C38" s="113"/>
      <c r="D38" s="113"/>
      <c r="E38" s="11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0" priority="27" operator="greaterThan">
      <formula>12</formula>
    </cfRule>
  </conditionalFormatting>
  <conditionalFormatting sqref="C23:AG23 AH20:AH21">
    <cfRule type="cellIs" dxfId="9" priority="26" operator="greaterThan">
      <formula>12</formula>
    </cfRule>
  </conditionalFormatting>
  <conditionalFormatting sqref="C5:AG6">
    <cfRule type="expression" dxfId="8" priority="28">
      <formula>OR(WEEKDAY(C$6,2)=6,WEEKDAY(C$6,2)=7)</formula>
    </cfRule>
    <cfRule type="expression" dxfId="7" priority="2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A655AF48-5399-4133-8617-A8A69E7D9CF6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x14ac:dyDescent="0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x14ac:dyDescent="0.2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x14ac:dyDescent="0.2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3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</row>
    <row r="19" spans="1:13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3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3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3" x14ac:dyDescent="0.2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3" x14ac:dyDescent="0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3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3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3" ht="193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