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2\SŠ\"/>
    </mc:Choice>
  </mc:AlternateContent>
  <xr:revisionPtr revIDLastSave="0" documentId="8_{2CD2A9EA-917F-48B9-94FF-5E415EA18A24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C5B93FD-BC72-4B47-B227-A644E6C54C1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<sst xmlns="http://schemas.openxmlformats.org/spreadsheetml/2006/main" count="80" uniqueCount="75">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</sst>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.75" thickBot="1" x14ac:dyDescent="0.3">
      <c r="A3" s="97" t="s">
        <v>53</v>
      </c>
      <c r="B3" s="98"/>
      <c r="C3" s="98"/>
      <c r="D3" s="98"/>
      <c r="E3" s="98"/>
      <c r="F3" s="98"/>
      <c r="G3" s="99"/>
      <c r="H3" s="100" t="s">
        <v>52</v>
      </c>
      <c r="I3" s="101"/>
      <c r="J3" s="102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06" t="s">
        <v>51</v>
      </c>
      <c r="W3" s="107"/>
      <c r="X3" s="108" t="s">
        <v>2</v>
      </c>
      <c r="Y3" s="109"/>
      <c r="Z3" s="109"/>
      <c r="AA3" s="109"/>
      <c r="AB3" s="109"/>
      <c r="AC3" s="110"/>
      <c r="AD3" s="106" t="s">
        <v>50</v>
      </c>
      <c r="AE3" s="111"/>
      <c r="AF3" s="112">
        <v>2022</v>
      </c>
      <c r="AG3" s="113"/>
      <c r="AH3" s="114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5" t="s">
        <v>48</v>
      </c>
    </row>
    <row r="6" spans="1:34" ht="15.75" thickBot="1" x14ac:dyDescent="0.3">
      <c r="A6" s="117"/>
      <c r="B6" s="118"/>
      <c r="C6" s="28">
        <f t="shared" ref="C6:AD6" si="0">(DATE($AF$3,$AU$24,C5))</f>
        <v>44896</v>
      </c>
      <c r="D6" s="27">
        <f t="shared" si="0"/>
        <v>44897</v>
      </c>
      <c r="E6" s="27">
        <f t="shared" si="0"/>
        <v>44898</v>
      </c>
      <c r="F6" s="27">
        <f t="shared" si="0"/>
        <v>44899</v>
      </c>
      <c r="G6" s="27">
        <f t="shared" si="0"/>
        <v>44900</v>
      </c>
      <c r="H6" s="27">
        <f t="shared" si="0"/>
        <v>44901</v>
      </c>
      <c r="I6" s="27">
        <f t="shared" si="0"/>
        <v>44902</v>
      </c>
      <c r="J6" s="27">
        <f t="shared" si="0"/>
        <v>44903</v>
      </c>
      <c r="K6" s="27">
        <f t="shared" si="0"/>
        <v>44904</v>
      </c>
      <c r="L6" s="27">
        <f t="shared" si="0"/>
        <v>44905</v>
      </c>
      <c r="M6" s="27">
        <f t="shared" si="0"/>
        <v>44906</v>
      </c>
      <c r="N6" s="27">
        <f t="shared" si="0"/>
        <v>44907</v>
      </c>
      <c r="O6" s="27">
        <f t="shared" si="0"/>
        <v>44908</v>
      </c>
      <c r="P6" s="27">
        <f t="shared" si="0"/>
        <v>44909</v>
      </c>
      <c r="Q6" s="27">
        <f t="shared" si="0"/>
        <v>44910</v>
      </c>
      <c r="R6" s="27">
        <f t="shared" si="0"/>
        <v>44911</v>
      </c>
      <c r="S6" s="27">
        <f t="shared" si="0"/>
        <v>44912</v>
      </c>
      <c r="T6" s="27">
        <f t="shared" si="0"/>
        <v>44913</v>
      </c>
      <c r="U6" s="27">
        <f t="shared" si="0"/>
        <v>44914</v>
      </c>
      <c r="V6" s="27">
        <f t="shared" si="0"/>
        <v>44915</v>
      </c>
      <c r="W6" s="27">
        <f t="shared" si="0"/>
        <v>44916</v>
      </c>
      <c r="X6" s="27">
        <f t="shared" si="0"/>
        <v>44917</v>
      </c>
      <c r="Y6" s="27">
        <f t="shared" si="0"/>
        <v>44918</v>
      </c>
      <c r="Z6" s="27">
        <f t="shared" si="0"/>
        <v>44919</v>
      </c>
      <c r="AA6" s="27">
        <f t="shared" si="0"/>
        <v>44920</v>
      </c>
      <c r="AB6" s="27">
        <f t="shared" si="0"/>
        <v>44921</v>
      </c>
      <c r="AC6" s="27">
        <f t="shared" si="0"/>
        <v>44922</v>
      </c>
      <c r="AD6" s="27">
        <f t="shared" si="0"/>
        <v>44923</v>
      </c>
      <c r="AE6" s="27">
        <f>IF(ISERROR(DATE($AF$3,$AU$24,AE5)),"",(DATE($AF$3,$AU$24,AE5)))</f>
        <v>44924</v>
      </c>
      <c r="AF6" s="27">
        <f>IF(ISERROR(DATE($AF$3,$AU$24,AF5)),"",(DATE($AF$3,$AU$24,AF5)))</f>
        <v>44925</v>
      </c>
      <c r="AG6" s="74">
        <f>IF(ISERROR(DATE($AF$3,$AU$24,AG5)),"",(DATE($AF$3,$AU$24,AG5)))</f>
        <v>44926</v>
      </c>
      <c r="AH6" s="116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19" t="s">
        <v>61</v>
      </c>
      <c r="B8" s="120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69</v>
      </c>
      <c r="C10" s="37">
        <v>7.5</v>
      </c>
      <c r="D10" s="37">
        <v>7.5</v>
      </c>
      <c r="E10" s="37"/>
      <c r="F10" s="37"/>
      <c r="G10" s="37">
        <v>7.5</v>
      </c>
      <c r="H10" s="37">
        <v>4</v>
      </c>
      <c r="I10" s="37">
        <v>7.5</v>
      </c>
      <c r="J10" s="37">
        <v>7.5</v>
      </c>
      <c r="K10" s="37">
        <v>7.5</v>
      </c>
      <c r="L10" s="37"/>
      <c r="M10" s="37"/>
      <c r="N10" s="37"/>
      <c r="O10" s="37">
        <v>7.5</v>
      </c>
      <c r="P10" s="37">
        <v>7.5</v>
      </c>
      <c r="Q10" s="37">
        <v>7.5</v>
      </c>
      <c r="R10" s="37">
        <v>7.5</v>
      </c>
      <c r="S10" s="37"/>
      <c r="T10" s="37"/>
      <c r="U10" s="37">
        <v>7.5</v>
      </c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/>
      <c r="AD10" s="37"/>
      <c r="AE10" s="37">
        <v>7.5</v>
      </c>
      <c r="AF10" s="37">
        <v>7.5</v>
      </c>
      <c r="AG10" s="37"/>
      <c r="AH10" s="83">
        <f t="shared" ref="AH10:AH16" si="1">SUM(C10:AG10)</f>
        <v>124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21" t="s">
        <v>62</v>
      </c>
      <c r="B12" s="122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25">
      <c r="A14" s="123" t="s">
        <v>63</v>
      </c>
      <c r="B14" s="124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79"/>
      <c r="AH14" s="83"/>
    </row>
    <row r="15" spans="1:34" ht="26.25" x14ac:dyDescent="0.25">
      <c r="A15" s="71" t="s">
        <v>60</v>
      </c>
      <c r="B15" s="72"/>
      <c r="C15" s="8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4" t="s">
        <v>59</v>
      </c>
      <c r="B16" s="95" t="s">
        <v>71</v>
      </c>
      <c r="C16" s="70"/>
      <c r="D16" s="45"/>
      <c r="E16" s="45"/>
      <c r="F16" s="45"/>
      <c r="G16" s="45"/>
      <c r="H16" s="45"/>
      <c r="I16" s="45">
        <v>1</v>
      </c>
      <c r="J16" s="45"/>
      <c r="K16" s="45"/>
      <c r="L16" s="45"/>
      <c r="M16" s="45"/>
      <c r="N16" s="45"/>
      <c r="O16" s="45"/>
      <c r="P16" s="45">
        <v>1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3</v>
      </c>
    </row>
    <row r="17" spans="1:53" ht="15.75" thickBot="1" x14ac:dyDescent="0.3">
      <c r="B17" s="24" t="s">
        <v>45</v>
      </c>
      <c r="C17" s="46">
        <f t="shared" ref="C17:AH17" si="2">SUM(C10:C16)</f>
        <v>7.5</v>
      </c>
      <c r="D17" s="46">
        <f t="shared" si="2"/>
        <v>7.5</v>
      </c>
      <c r="E17" s="46">
        <f t="shared" si="2"/>
        <v>0</v>
      </c>
      <c r="F17" s="46">
        <f t="shared" si="2"/>
        <v>0</v>
      </c>
      <c r="G17" s="46">
        <f t="shared" si="2"/>
        <v>7.5</v>
      </c>
      <c r="H17" s="46">
        <f t="shared" si="2"/>
        <v>4</v>
      </c>
      <c r="I17" s="46">
        <f t="shared" si="2"/>
        <v>8.5</v>
      </c>
      <c r="J17" s="46">
        <f t="shared" si="2"/>
        <v>7.5</v>
      </c>
      <c r="K17" s="46">
        <f t="shared" si="2"/>
        <v>7.5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8.5</v>
      </c>
      <c r="Q17" s="46">
        <f t="shared" si="2"/>
        <v>7.5</v>
      </c>
      <c r="R17" s="46">
        <f t="shared" si="2"/>
        <v>7.5</v>
      </c>
      <c r="S17" s="46">
        <f t="shared" si="2"/>
        <v>0</v>
      </c>
      <c r="T17" s="46">
        <f t="shared" si="2"/>
        <v>0</v>
      </c>
      <c r="U17" s="46">
        <f t="shared" si="2"/>
        <v>7.5</v>
      </c>
      <c r="V17" s="46">
        <f t="shared" si="2"/>
        <v>7.5</v>
      </c>
      <c r="W17" s="46">
        <f t="shared" si="2"/>
        <v>8.5</v>
      </c>
      <c r="X17" s="46">
        <f t="shared" si="2"/>
        <v>7.5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0</v>
      </c>
      <c r="AH17" s="47">
        <f t="shared" si="2"/>
        <v>127</v>
      </c>
    </row>
    <row r="18" spans="1:53" x14ac:dyDescent="0.25">
      <c r="A18" s="139" t="s">
        <v>44</v>
      </c>
      <c r="B18" s="139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38"/>
    </row>
    <row r="19" spans="1:53" x14ac:dyDescent="0.25">
      <c r="A19" s="140" t="s">
        <v>43</v>
      </c>
      <c r="B19" s="140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39"/>
    </row>
    <row r="20" spans="1:53" x14ac:dyDescent="0.25">
      <c r="A20" s="141" t="s">
        <v>42</v>
      </c>
      <c r="B20" s="141"/>
      <c r="C20" s="48">
        <f>C19-C18</f>
        <v>0.33333333333333337</v>
      </c>
      <c r="D20" s="48">
        <f t="shared" ref="D20:AG20" si="3">D19-D18</f>
        <v>0.33333333333333337</v>
      </c>
      <c r="E20" s="48">
        <f>E19-E18</f>
        <v>0</v>
      </c>
      <c r="F20" s="48">
        <f>F19-F18</f>
        <v>0</v>
      </c>
      <c r="G20" s="48">
        <f t="shared" si="3"/>
        <v>0.33333333333333337</v>
      </c>
      <c r="H20" s="48">
        <f t="shared" si="3"/>
        <v>0.33333333333333337</v>
      </c>
      <c r="I20" s="48">
        <f t="shared" si="3"/>
        <v>0.41666666666666663</v>
      </c>
      <c r="J20" s="48">
        <f t="shared" si="3"/>
        <v>0.33333333333333337</v>
      </c>
      <c r="K20" s="48">
        <f t="shared" si="3"/>
        <v>0.33333333333333337</v>
      </c>
      <c r="L20" s="48">
        <f t="shared" si="3"/>
        <v>0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0.41666666666666663</v>
      </c>
      <c r="Q20" s="48">
        <f t="shared" si="3"/>
        <v>0.33333333333333337</v>
      </c>
      <c r="R20" s="48">
        <f t="shared" si="3"/>
        <v>0.33333333333333337</v>
      </c>
      <c r="S20" s="48">
        <f t="shared" si="3"/>
        <v>0</v>
      </c>
      <c r="T20" s="48">
        <f t="shared" si="3"/>
        <v>0</v>
      </c>
      <c r="U20" s="48">
        <f t="shared" si="3"/>
        <v>0.33333333333333337</v>
      </c>
      <c r="V20" s="48">
        <f t="shared" si="3"/>
        <v>0.33333333333333337</v>
      </c>
      <c r="W20" s="48">
        <f t="shared" si="3"/>
        <v>0.41666666666666663</v>
      </c>
      <c r="X20" s="48">
        <f t="shared" si="3"/>
        <v>0.33333333333333337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</v>
      </c>
      <c r="AH20" s="40"/>
    </row>
    <row r="21" spans="1:53" x14ac:dyDescent="0.25">
      <c r="A21" s="142" t="s">
        <v>54</v>
      </c>
      <c r="B21" s="141"/>
      <c r="C21" s="52">
        <f>(C20-INT(C20))*24</f>
        <v>8</v>
      </c>
      <c r="D21" s="52">
        <f>(D20-INT(D20))*24</f>
        <v>8</v>
      </c>
      <c r="E21" s="52">
        <f t="shared" ref="E21:AG21" si="4">(E20-INT(E20))*24</f>
        <v>0</v>
      </c>
      <c r="F21" s="52">
        <f t="shared" si="4"/>
        <v>0</v>
      </c>
      <c r="G21" s="52">
        <f>(G20-INT(G20))*24</f>
        <v>8</v>
      </c>
      <c r="H21" s="52">
        <f t="shared" si="4"/>
        <v>8</v>
      </c>
      <c r="I21" s="52">
        <f t="shared" si="4"/>
        <v>10</v>
      </c>
      <c r="J21" s="52">
        <f t="shared" si="4"/>
        <v>8</v>
      </c>
      <c r="K21" s="52">
        <f t="shared" si="4"/>
        <v>8</v>
      </c>
      <c r="L21" s="52">
        <f t="shared" si="4"/>
        <v>0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10</v>
      </c>
      <c r="Q21" s="52">
        <f t="shared" si="4"/>
        <v>8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8</v>
      </c>
      <c r="V21" s="52">
        <f t="shared" si="4"/>
        <v>8</v>
      </c>
      <c r="W21" s="52">
        <f t="shared" si="4"/>
        <v>10</v>
      </c>
      <c r="X21" s="52">
        <f t="shared" si="4"/>
        <v>8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0</v>
      </c>
      <c r="AH21" s="40"/>
    </row>
    <row r="22" spans="1:53" x14ac:dyDescent="0.25">
      <c r="A22" s="67" t="s">
        <v>41</v>
      </c>
      <c r="B22" s="67"/>
      <c r="C22" s="51"/>
      <c r="D22" s="49"/>
      <c r="E22" s="159"/>
      <c r="F22" s="159"/>
      <c r="G22" s="91"/>
      <c r="H22" s="159" t="s">
        <v>74</v>
      </c>
      <c r="I22" s="159"/>
      <c r="J22" s="159"/>
      <c r="K22" s="51"/>
      <c r="L22" s="159"/>
      <c r="M22" s="51"/>
      <c r="N22" s="51" t="s">
        <v>68</v>
      </c>
      <c r="O22" s="159"/>
      <c r="P22" s="51"/>
      <c r="Q22" s="159"/>
      <c r="R22" s="159"/>
      <c r="S22" s="51"/>
      <c r="T22" s="159"/>
      <c r="U22" s="51"/>
      <c r="V22" s="91"/>
      <c r="W22" s="49"/>
      <c r="X22" s="159"/>
      <c r="Y22" s="51" t="s">
        <v>67</v>
      </c>
      <c r="Z22" s="159" t="s">
        <v>73</v>
      </c>
      <c r="AA22" s="51" t="s">
        <v>73</v>
      </c>
      <c r="AB22" s="51" t="s">
        <v>73</v>
      </c>
      <c r="AC22" s="159" t="s">
        <v>67</v>
      </c>
      <c r="AD22" s="159" t="s">
        <v>67</v>
      </c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43" t="s">
        <v>40</v>
      </c>
      <c r="B24" s="144"/>
      <c r="K24" s="147" t="s">
        <v>55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S24" s="1">
        <v>2016</v>
      </c>
      <c r="AU24" s="1">
        <f>MONTH(DATEVALUE(X3&amp;" 1"))</f>
        <v>12</v>
      </c>
      <c r="AV24" s="125" t="s">
        <v>39</v>
      </c>
      <c r="AW24" s="126"/>
      <c r="AX24" s="126"/>
      <c r="AY24" s="126"/>
      <c r="AZ24" s="127"/>
      <c r="BA24" s="7">
        <f>DATE($AF$3,1,1)</f>
        <v>44562</v>
      </c>
    </row>
    <row r="25" spans="1:53" ht="15.75" customHeight="1" thickBot="1" x14ac:dyDescent="0.3">
      <c r="A25" s="145"/>
      <c r="B25" s="146"/>
      <c r="K25" s="128" t="s">
        <v>70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S25" s="1">
        <v>2017</v>
      </c>
      <c r="AV25" s="125" t="s">
        <v>38</v>
      </c>
      <c r="AW25" s="126"/>
      <c r="AX25" s="126"/>
      <c r="AY25" s="126"/>
      <c r="AZ25" s="127"/>
      <c r="BA25" s="7">
        <f>DATE($AF$3,1,6)</f>
        <v>44567</v>
      </c>
    </row>
    <row r="26" spans="1:53" ht="21" customHeight="1" x14ac:dyDescent="0.25">
      <c r="A26" s="22" t="s">
        <v>37</v>
      </c>
      <c r="B26" s="21">
        <v>124</v>
      </c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7.5</v>
      </c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22.5</v>
      </c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2">
        <v>0</v>
      </c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3">
        <v>0</v>
      </c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165</v>
      </c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3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44928</v>
      </c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34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6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37" t="s">
        <v>9</v>
      </c>
      <c r="C38" s="137"/>
      <c r="D38" s="137"/>
      <c r="E38" s="13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17" priority="36" operator="greaterThan">
      <formula>12</formula>
    </cfRule>
  </conditionalFormatting>
  <conditionalFormatting sqref="C23:AG23 AH20:AH21">
    <cfRule type="cellIs" dxfId="16" priority="35" operator="greaterThan">
      <formula>12</formula>
    </cfRule>
  </conditionalFormatting>
  <conditionalFormatting sqref="C5:AG6">
    <cfRule type="expression" dxfId="15" priority="37">
      <formula>OR(WEEKDAY(C$6,2)=6,WEEKDAY(C$6,2)=7)</formula>
    </cfRule>
    <cfRule type="expression" dxfId="14" priority="38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289F975-0011-4BDF-91F3-21C73FC070CE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2022-11-22T09:06:18Z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